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mc:AlternateContent xmlns:mc="http://schemas.openxmlformats.org/markup-compatibility/2006">
    <mc:Choice Requires="x15">
      <x15ac:absPath xmlns:x15ac="http://schemas.microsoft.com/office/spreadsheetml/2010/11/ac" url="https://starcoeuropeas-my.sharepoint.com/personal/josip_milosevic_starco_com/Documents/Project_Starco_2023/08_Procurement/03_Procurement/Innovation Norway/PN02_00046_Extension of the factory building/01_Technical &amp; Technological specification/"/>
    </mc:Choice>
  </mc:AlternateContent>
  <xr:revisionPtr revIDLastSave="1149" documentId="11_561CAB9AADC55DEA457AFB2CC5A3AA75FF8D8668" xr6:coauthVersionLast="45" xr6:coauthVersionMax="47" xr10:uidLastSave="{6A62758D-380E-47A9-982E-AC95D6171D17}"/>
  <bookViews>
    <workbookView xWindow="50340" yWindow="1950" windowWidth="13830" windowHeight="7170" xr2:uid="{00000000-000D-0000-FFFF-FFFF00000000}"/>
  </bookViews>
  <sheets>
    <sheet name="Hala nova"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50" i="3" l="1"/>
  <c r="F347" i="3"/>
  <c r="B347" i="3"/>
  <c r="F331" i="3"/>
  <c r="F329" i="3"/>
  <c r="F307" i="3"/>
  <c r="F309" i="3" s="1"/>
  <c r="F327" i="3"/>
  <c r="F326" i="3"/>
  <c r="F324" i="3"/>
  <c r="F321" i="3"/>
  <c r="F320" i="3"/>
  <c r="F302" i="3"/>
  <c r="F301" i="3"/>
  <c r="F297" i="3"/>
  <c r="F296" i="3"/>
  <c r="F295" i="3"/>
  <c r="F294" i="3"/>
  <c r="F293" i="3"/>
  <c r="F289" i="3"/>
  <c r="F284" i="3"/>
  <c r="F285" i="3"/>
  <c r="B265" i="3"/>
  <c r="B267" i="3"/>
  <c r="B257" i="3"/>
  <c r="B259" i="3"/>
  <c r="B255" i="3"/>
  <c r="B253" i="3"/>
  <c r="B251" i="3"/>
  <c r="F210" i="3"/>
  <c r="F212" i="3" s="1"/>
  <c r="F265" i="3" s="1"/>
  <c r="F166" i="3"/>
  <c r="F167" i="3"/>
  <c r="F165" i="3"/>
  <c r="F150" i="3"/>
  <c r="F147" i="3"/>
  <c r="F139" i="3"/>
  <c r="F138" i="3"/>
  <c r="F137" i="3"/>
  <c r="F128" i="3"/>
  <c r="F127" i="3"/>
  <c r="F126" i="3"/>
  <c r="F125" i="3"/>
  <c r="F122" i="3"/>
  <c r="F92" i="3"/>
  <c r="F63" i="3"/>
  <c r="F333" i="3" l="1"/>
  <c r="F335" i="3" s="1"/>
  <c r="F170" i="3"/>
  <c r="F255" i="3" s="1"/>
  <c r="F152" i="3"/>
  <c r="F251" i="3" s="1"/>
  <c r="B345" i="3"/>
  <c r="B343" i="3"/>
  <c r="B341" i="3"/>
  <c r="F305" i="3"/>
  <c r="F300" i="3"/>
  <c r="F290" i="3"/>
  <c r="F286" i="3"/>
  <c r="B269" i="3" l="1"/>
  <c r="B263" i="3"/>
  <c r="B261" i="3"/>
  <c r="B249" i="3"/>
  <c r="B247" i="3"/>
  <c r="B245" i="3"/>
  <c r="B243" i="3"/>
  <c r="B241" i="3"/>
  <c r="B239" i="3"/>
  <c r="B237" i="3"/>
  <c r="F232" i="3"/>
  <c r="F231" i="3"/>
  <c r="F224" i="3"/>
  <c r="F221" i="3"/>
  <c r="F218" i="3"/>
  <c r="F217" i="3"/>
  <c r="F203" i="3"/>
  <c r="F205" i="3" s="1"/>
  <c r="F263" i="3" s="1"/>
  <c r="F195" i="3"/>
  <c r="F192" i="3"/>
  <c r="F191" i="3"/>
  <c r="F183" i="3"/>
  <c r="F186" i="3" s="1"/>
  <c r="F259" i="3" s="1"/>
  <c r="F175" i="3"/>
  <c r="F178" i="3" s="1"/>
  <c r="F257" i="3" s="1"/>
  <c r="F157" i="3"/>
  <c r="F160" i="3" s="1"/>
  <c r="F253" i="3" s="1"/>
  <c r="F136" i="3"/>
  <c r="F119" i="3"/>
  <c r="F131" i="3" s="1"/>
  <c r="F109" i="3"/>
  <c r="F111" i="3" s="1"/>
  <c r="F245" i="3" s="1"/>
  <c r="F102" i="3"/>
  <c r="F99" i="3"/>
  <c r="F89" i="3"/>
  <c r="F86" i="3"/>
  <c r="F83" i="3"/>
  <c r="F76" i="3"/>
  <c r="F78" i="3" s="1"/>
  <c r="F239" i="3" s="1"/>
  <c r="F69" i="3"/>
  <c r="F66" i="3"/>
  <c r="F62" i="3"/>
  <c r="F198" i="3" l="1"/>
  <c r="F226" i="3"/>
  <c r="F267" i="3" s="1"/>
  <c r="F142" i="3"/>
  <c r="F249" i="3" s="1"/>
  <c r="F311" i="3"/>
  <c r="F313" i="3" s="1"/>
  <c r="F345" i="3"/>
  <c r="F94" i="3"/>
  <c r="F241" i="3" s="1"/>
  <c r="F234" i="3"/>
  <c r="F269" i="3" s="1"/>
  <c r="F261" i="3"/>
  <c r="F104" i="3"/>
  <c r="F243" i="3" s="1"/>
  <c r="F247" i="3"/>
  <c r="F7" i="3"/>
  <c r="B41" i="3"/>
  <c r="B39" i="3"/>
  <c r="F32" i="3"/>
  <c r="F59" i="3" l="1"/>
  <c r="F24" i="3"/>
  <c r="F57" i="3"/>
  <c r="F54" i="3"/>
  <c r="F28" i="3"/>
  <c r="F20" i="3"/>
  <c r="F11" i="3"/>
  <c r="F71" i="3" l="1"/>
  <c r="F36" i="3"/>
  <c r="F41" i="3" s="1"/>
  <c r="F13" i="3"/>
  <c r="F39" i="3" s="1"/>
  <c r="F237" i="3" l="1"/>
  <c r="F43" i="3"/>
  <c r="F272" i="3" l="1"/>
  <c r="F343" i="3" s="1"/>
  <c r="F45" i="3"/>
  <c r="F47" i="3" s="1"/>
  <c r="F341" i="3"/>
  <c r="F274" i="3" l="1"/>
  <c r="F276" i="3" s="1"/>
  <c r="F352" i="3"/>
  <c r="F354" i="3" s="1"/>
</calcChain>
</file>

<file path=xl/sharedStrings.xml><?xml version="1.0" encoding="utf-8"?>
<sst xmlns="http://schemas.openxmlformats.org/spreadsheetml/2006/main" count="293" uniqueCount="209">
  <si>
    <t>R.br.</t>
  </si>
  <si>
    <t>Opis</t>
  </si>
  <si>
    <t>Količina</t>
  </si>
  <si>
    <t>Jedinična cijena</t>
  </si>
  <si>
    <t xml:space="preserve">Ukupno </t>
  </si>
  <si>
    <t>SASTAVIO:</t>
  </si>
  <si>
    <t>Jedinica mjere</t>
  </si>
  <si>
    <t>m</t>
  </si>
  <si>
    <t>m2</t>
  </si>
  <si>
    <t>m3</t>
  </si>
  <si>
    <t>kg</t>
  </si>
  <si>
    <t>1. PRIPREMNI RADOVI</t>
  </si>
  <si>
    <t>1.1.</t>
  </si>
  <si>
    <t>1.2.</t>
  </si>
  <si>
    <t>UKUPNO PRIPREMNI RADOVI</t>
  </si>
  <si>
    <t>2.1.</t>
  </si>
  <si>
    <t>2.2.</t>
  </si>
  <si>
    <t>2.3.</t>
  </si>
  <si>
    <t>6.1.</t>
  </si>
  <si>
    <t>kom</t>
  </si>
  <si>
    <t>UKUPNO MONTAŽERSKI RADOVI</t>
  </si>
  <si>
    <t>UKUPNO:</t>
  </si>
  <si>
    <t>SVEUKUPNO</t>
  </si>
  <si>
    <t>UKUPNO LIMARSKI RADOVI</t>
  </si>
  <si>
    <t>m'</t>
  </si>
  <si>
    <t>PDV</t>
  </si>
  <si>
    <t>Napomena: Nije dopušteno mijenjati OPIS niti JEDINICU MJERE niti KOLIČINU</t>
  </si>
  <si>
    <t>x x</t>
  </si>
  <si>
    <t>Košnja niskog raslinja I trave trimerom te odlaganje na lokaciji.</t>
  </si>
  <si>
    <t>kompl</t>
  </si>
  <si>
    <t>Gradilišna ograda</t>
  </si>
  <si>
    <t>Dobava, transport, montaža I osiguranje prije početka radova tipske gradilišne ograde oko predmetne parcele, te demontaža utovar I odvoz nakon završetka radova. Stavkom je obuhvaćen I sav rad na montaži I demontaži ograde, fiksnog dijela, te jednog kolnog ulaza, te jednog pješačkog sa tipskim ulaznim vratima</t>
  </si>
  <si>
    <t>2. RADOVI DEMONTAŽE I RUŠENJE</t>
  </si>
  <si>
    <t>PRIPREMNI I DEMONTAŽE</t>
  </si>
  <si>
    <t>I</t>
  </si>
  <si>
    <t>Rušenje konstruktivnih temelja, zidova, ploča, okana, pokrova, raznih elemenata od betona,…</t>
  </si>
  <si>
    <t>Demontaža dijela zaostalih postojećih svih vrsta instalacija na dijelu izgradnje ureda</t>
  </si>
  <si>
    <t>Rezanje dijela fasadnih panela radi izrade spoja postojeće zgrade I novih ureda</t>
  </si>
  <si>
    <t>2.4.</t>
  </si>
  <si>
    <t>Odvoz viška materijala dobivenog od iskopa I demontiranih elemenata</t>
  </si>
  <si>
    <t>UKUPNO RADOVI DEMONTAŽE I RUŠENJE</t>
  </si>
  <si>
    <t>II</t>
  </si>
  <si>
    <t>GRAĐEVINSKO OBRTNIČKI RADOVI</t>
  </si>
  <si>
    <t>1. ZEMLJANI RADOVI</t>
  </si>
  <si>
    <t>Strojni površinski grubi iskop na platou buduće hale, iskop u kamenom materijalu. Iskop se izvodi do dubine 20 cm</t>
  </si>
  <si>
    <t>Strojno, po potrebi ručno</t>
  </si>
  <si>
    <t>1.3.</t>
  </si>
  <si>
    <t>Ručno planiranje površine dna temeljnih traka I ploča, stopa I dna podne ploče na mjestu novoprojektirane građevine sa točnošću planirane površine +/-5.0 cm u kamenom materijalu.</t>
  </si>
  <si>
    <t>1.4.</t>
  </si>
  <si>
    <t>1.5.</t>
  </si>
  <si>
    <t>Utovar sa gradilišne deponije, transport do prostora objekta, razastiranje I nabijanje sloja zemlje u prostor oko temeljnih traka I stopa a nakon postave hidroizolacije, i/ili termoizolacije ili same zaštite tih slojeva ili betona</t>
  </si>
  <si>
    <t>Karakteristike prostora za nasipavanje:
nasipava se u prostore između iskopane temeljne konstrukcije (AB trka I stopa) I rubova rova u širinama 10-30 cm
visina nsaipavanja je do max. 60 cm
nasipani prostor se nabija do modula stišljivosti M=30.0 N/cm2
Nakon nasipavanja gornji sloj mora biti u koti okolonog terena ili do dna kote za nasipavanje tucanika između AB temeljnih konstrukcija</t>
  </si>
  <si>
    <t>1.6.</t>
  </si>
  <si>
    <t>Odvoz viška materijala dobivenog od iskopa</t>
  </si>
  <si>
    <t>UKUPNO ZEMLJANI RADOVI</t>
  </si>
  <si>
    <t>2. ARMIRAČKI RADOVI</t>
  </si>
  <si>
    <t>Postavljanje armature
Armatura koja se montira u potpunosti mora biti očišćena od hrđe I drugih nečistoća
Armaturi koja se montira u konstukcije mora biti osigurana stabilnost I geometrija pri betoniranju pomoću tipskih fiksatora.
Armatura B500B</t>
  </si>
  <si>
    <t>UKUPNO ARMIRAČKI RADOVI</t>
  </si>
  <si>
    <t>3. BETONSKI I ARMIRANO-BETONSKI RADOVI</t>
  </si>
  <si>
    <t>UKUPNO BETONSKI I ARMIRANO-BETONSKI RADOVI</t>
  </si>
  <si>
    <t>3.1.</t>
  </si>
  <si>
    <t xml:space="preserve">Dobava, transport I strojna ugradnja podložnog sloja betona spravljenog na betonari ispod konstrukcija AB temelja I ploča sljedećih karakteristika:
Betonira se u oplati
Betonira se betonom:
C 12/15, S3, Dmax32
Gornja površina podložnog betona mora biti bez šupljina i glatka
</t>
  </si>
  <si>
    <t>3.2.</t>
  </si>
  <si>
    <t>3.3.</t>
  </si>
  <si>
    <t>4. TESARSKI RADOVI</t>
  </si>
  <si>
    <t>4.1.</t>
  </si>
  <si>
    <t xml:space="preserve">Dobava svog materijala, priprema, postavljanje I skidanje oplate AB temelja
Oplata koja se ugrađuje mora biti potpuno čista, pripremljena za ugradnju betona sa premazima, bez pukotina I neravnina, te mora osigurati potpunu glatkoću betona za vrijeme očvršćivanja i nakon demontaže
</t>
  </si>
  <si>
    <t>4.2.</t>
  </si>
  <si>
    <t>UKUPNO TESARSKI RADOVI</t>
  </si>
  <si>
    <t>5. ZIDARSKI RADOVI</t>
  </si>
  <si>
    <t>5.1.</t>
  </si>
  <si>
    <t xml:space="preserve">Popravci ab elemenata betona reparaturnim mortom
</t>
  </si>
  <si>
    <t>UKUPNO ZIDARSKI RADOVI</t>
  </si>
  <si>
    <t>6. MONTAŽERSKI RADOVI</t>
  </si>
  <si>
    <t>GKB A13-vertikalne</t>
  </si>
  <si>
    <t>GKBI H2 13-vertikalne</t>
  </si>
  <si>
    <t>GKB A13-horizontalne</t>
  </si>
  <si>
    <t>GKBI H2 13-horizontalne</t>
  </si>
  <si>
    <t>7. HIDROIZOLATERSKI RADOVI</t>
  </si>
  <si>
    <t>7.1.</t>
  </si>
  <si>
    <t>UKUPNO HIDROIZOLATERSKI RADOVI</t>
  </si>
  <si>
    <t>8.1.</t>
  </si>
  <si>
    <t>UKUPNO FASADERSKI RADOVI</t>
  </si>
  <si>
    <t>9.1.</t>
  </si>
  <si>
    <t>UKUPNO SOBOSLIKARSKI RADOVI</t>
  </si>
  <si>
    <t>10.1.</t>
  </si>
  <si>
    <t>UKUPNO PODOPOLAGAČKI RADOVI</t>
  </si>
  <si>
    <t>11.1.</t>
  </si>
  <si>
    <t>UKUPNO BRAVARSKI RADOVI</t>
  </si>
  <si>
    <t>12.1.</t>
  </si>
  <si>
    <t>UKUPNO KROVOPOKRIVAČKI RADOVI</t>
  </si>
  <si>
    <t>13.1.</t>
  </si>
  <si>
    <t>zabat</t>
  </si>
  <si>
    <t>sljeme</t>
  </si>
  <si>
    <t>13.2.</t>
  </si>
  <si>
    <t>Čišćenje unutrašnjosti građevine nakon svih izvršenih radova od otpadnog materijala I smeća s odvozom na privremeno gradilišno odlagalište.</t>
  </si>
  <si>
    <t>a) čišćenje nakon grubih radova</t>
  </si>
  <si>
    <t>b) završno čišćenje</t>
  </si>
  <si>
    <t>14.1.</t>
  </si>
  <si>
    <t>UKUPNO RAZNI RADOVI</t>
  </si>
  <si>
    <t>III</t>
  </si>
  <si>
    <t>ELEKTROINSTALACIJE</t>
  </si>
  <si>
    <t>1. ELEKTROTEHNIČKA INSTALACIJA</t>
  </si>
  <si>
    <t>metara</t>
  </si>
  <si>
    <t>UKUPNO ELEKTROTEHNIČKA INSTALACIJA</t>
  </si>
  <si>
    <t>R E K A P I T U L A C I J A SVIH RADOVA</t>
  </si>
  <si>
    <t>Izvođač je prije davanja ponude dužan obići lokaciju izgradnje, te sve moguće nepoznanice oko načina izvedbe, količina, redoslijeda izvođenja, i sl, iste uputiti na projektanta. Svi pripremni radovi gradilišta sadržani su u ovom dijelu troškovnika.</t>
  </si>
  <si>
    <t>NAPOMENA:</t>
  </si>
  <si>
    <t>Strojni iskop u zemljanom materijalu za konstrukcije ab temeljne ploče. Temeljna konstrukcija se sastoji od armirno-betonske ploče.</t>
  </si>
  <si>
    <t>plato ureda</t>
  </si>
  <si>
    <t>Dobava, transport do gradilišta, sav transport na gradilištu, nasipavanje I razastiranje sloja tucanika ispod konstrukcije ab temelja I potpornog zida, a kao površina za beton</t>
  </si>
  <si>
    <t>Karakteristike nasutih ploha:
nasipana površina se nabija do modula stišljivosti M=30.0 N/cm2
nakon nasipavanja površine se planiraju sa točnošću +/-2 cm
kamen ispod podne ploče</t>
  </si>
  <si>
    <t>kamen iza potpornog zida</t>
  </si>
  <si>
    <t xml:space="preserve">Dobava, transport I strojna ugradnja betona spravljenog na betonari u konstrukciji AB temelja, presjeka prema planu oplate i armiranih prema planu armature sljedećih karakteristika:
AB temeljne trake I ploče su raznih presjeka
Betonira se u rovovima
Betonira se u dvostranoj tipskoj oplati na sloj podložnog betona sa postavljenom armaturom prema planu armiranja i osiguranju zaštitnih slojeva tipskim distancerima
Betonira se betonom:
C25, 30, XC4, S3, Dmax32
Vanjske površine AB mora biti bez šupljina, potpuno glatke sa omogućenim jednostavnim skidanjem oplate
</t>
  </si>
  <si>
    <t xml:space="preserve">Dobava, transport I strojna ugradnja betona spravljenog na betonari u konstrukcije AB zidova, presjeka prema planu oplate i armiranih prema planu armature sljedećih karakteristika:
Betonira se u dvostranoj tipskoj oplati na sloj sa postavljenom armaturom prema planu armiranja i osiguranju zaštitnih slojeva tipskim distancerima.
Betonira se betonom:
C30/37, XC4, S3, Dmax32
Vanjske površine AB mora biti bez šupljina, potpuno glatke sa omogućenim jednostavnim skidanjem oplate
</t>
  </si>
  <si>
    <t>3.4.</t>
  </si>
  <si>
    <t>Dobava materijala i izrada armirane cementne glazure (estrih).
Debljina glazure iznosi 5 cm.
Glazuru izvesti od mješavine kamenog agregata frakcije 0-8 mm, sa količinom cementa max 400 kg/m3.
Udio frakcije 0-4 mm ne smije biti veći od 70% u omjerima mase.
Armirati armaturnom mrežom Q-188 postavljenu u sredini estriha.
Paziti da ne dođe do oštećenja PE folije.</t>
  </si>
  <si>
    <t>Dobava svog materijala, priprema, postavljanje I skidanje oplate AB zidova
Oplata je tipska dvostrana
Oplata koja se ugrađuje mora biti potpuno čista, pripremljena za ugradnju betona sa premazima, bez pukotina I neravnina, te mora osigurati potpunu glatkoću betona za vrijeme očvršćivanja i nakon demontaže</t>
  </si>
  <si>
    <t>Dobava svog materijala, priprema i montaža elemenata koji čine gipskartonske zidove.
Zidovi su ukupne debljine 100 mm, sljedećih karakteristika:
UW profil širine 50 mm
Ukupne konstrukcijske visine CW profila do 3.00 m
Svi profili koji se postavljanju učvršćenjem na podne, zidne i stropne konstrukcije moraju biti odvojene gumenim filcom.
Međukonstrukcijska ispuna je kamena mineralna vuna niske gustoće, prema HRN EN 12667 maksimalne toplinske provodljivosti ʎ=0,038 W/mK, i prema  HRN EN 29053 otpora strujanju zraka  AFr&gt;5 kPa*s/m2
U navedenoj površini zidova otvore vrata koja je učvrstiti sa UA profilima širine 75 mm. Vertikalni UA profili se postavljaju punom konstrukcijskom visinom.</t>
  </si>
  <si>
    <t>Obloga konstrukcije je obostrana, i to:</t>
  </si>
  <si>
    <t>Na konstrukciju se poleže dva sloja gipskartonskih ploča</t>
  </si>
  <si>
    <t xml:space="preserve">obostrano sa po dvije ploče GKBI A13 </t>
  </si>
  <si>
    <t>6.2.</t>
  </si>
  <si>
    <t xml:space="preserve">Dobava svog materijala, priprema i montaža elemenata koji čine gipskartonske stropove.
Stropovi su izrađuju na svijetloj visini prostorije do 3,0 m (od završne podne obloge do spuštenog stropa).
Visina spuštanja gipskartonske oplate od stropa je cca 40 cm.
Stropna konstrukcija na koju se učvršćuje ovjes gipskartonskog stropa je armirano betonska.
UD profili se učvršćuju na žbukane zidove od opeke, blok opeke, betona ili gipskartonske. 
Konstrukcija za postavljenje gipskartonskih ploča stropa je od standarnih UD I CD profila sa ovjesom od žice sa ušicom  i dvostrukom oprugom.
Obloga konstrukcije se izvodi jednostruko od GKBI A 13 ploča ili jednakovrijednom.
Svi profili koji se postavljanju učvršćenjem na podne, zidne i stropne konstrukcije moraju biti odvojene gumenim filcom.
</t>
  </si>
  <si>
    <t>6.3.</t>
  </si>
  <si>
    <t xml:space="preserve">Izvedba obloge vertikalnih i hirizontalnih obloga (kutija dimenzija do 30/30 cm i konstrukcije od pocinčanih profila debljine 50mm. 
Obloga se izvodi dvostruko vlagootpornim gips kartonskim pločama.
U stavci su obuhvaćene: sve predradnje, vertikalni i horizontalni transport, sav rad i alat. 
Sve spojeve potrebno je bandažirati plastičnim rabicom i posebnom gipsanom smjesom. Na spoj stijene sa zidom i stropom potrebno je postaviti gumeni filc. 
Na sve uglove potrebno je ugraditi zaštitne profile.  Po završetku potrebno je  pogletati spojeve i glave vijaka.
</t>
  </si>
  <si>
    <t>podna ploča</t>
  </si>
  <si>
    <t>obodi temelja</t>
  </si>
  <si>
    <t>za zidove</t>
  </si>
  <si>
    <t>čepasta zaštita</t>
  </si>
  <si>
    <t xml:space="preserve">Dobava svog materijala, priprema i postava hidroizolacijske bitumenske trake 2XV4 na dijelovepodne ploče. Temelja i zidova sa vanjske strane dogradnje
Hidroizolacija se sastoji od:
Hladnog bitumenskog premaza prema HRN U.M3.242. (hladan bitumenski premaz proizveden na osnovi stabilnih bitumenskih emulzija), nanosi se na prethodno očišćenu podlogu četkom, kistom ili špricanjem.
Fleksibilne polimer bitumenske  trake, prema HRN U.M3.231 ( aditivima oplemenjena bitumenska traka za zavarivanje; stakleni voal, obostrano obložen kvalitetnom bitumenskom masom, traka je obostrano obložena folijom.)
Na dijelovima gdje je okolni teren, betonske ili opločene staze u razini ili ispod kote podova zgrade, trake se postavljaju sa vanjske strane oboda  temelja 25 cm od vrha podne ab ploče, te 25 cm na zid od vrha temeljne ploče, odnosno traka je visine 50 cm.
Na dijelovima gdje se ab zidovi zasipavaju sa vanjske strane do određene visine, hidroizolacija se postavlja do visine 15 cm više od uređenog terena. Visina će ovisiti o konačno uređenom terenu.
Hidroizolaciju izvesti sa zavarivanjem plinskim plamenicima (goračima), punoplošno ili samo po preklopima 10 cm.
</t>
  </si>
  <si>
    <t>8. TERMOIZOLATERSKI RADOVI</t>
  </si>
  <si>
    <t>UKUPNO TERMOIZOLATERSKI RADOVI</t>
  </si>
  <si>
    <t>ured</t>
  </si>
  <si>
    <t>8.2.</t>
  </si>
  <si>
    <t>zidovi</t>
  </si>
  <si>
    <t xml:space="preserve">Postavljanje termoizolacije u slojevima poda na podnoj ploči u slijedećim slojevima:
- TOPLINSKO IZOLACIJSKE PLOČE XPS (ekstrudirani polistiren, tlačne čvrstoće 10% def.- 0,70 N/mm2)
Postavljanje termoizolacionih ploča d = 10 cm, na sloj HI.
- PE folija - 0,2 mm, s preklopima 20 cm i uzdignuta uz rubnu traku
U cijeni je uračunat sav potreban materijal, dobava, prijevoz do mjesta ugradbe sredstva i rad
</t>
  </si>
  <si>
    <t xml:space="preserve">Postavljanje termoizolacije na zidovima u kontaktu sa tloma u slijedećim slojevima:
- TOPLINSKO IZOLACIJSKE PLOČE XPS (ekstrudirani polistiren, tlačne čvrstoće 10% def.- 0,70 N/mm2)
Postavljanje termoizolacionih ploča d = 10cm, na sloj HI. Termoizolacija se slobodno polaže sa stisnutim sljubnicama.
čepast azaštita ti
U cijeni je uračunat sav potreban materijal, dobava, prijevoz do mjesta ugradbe sredstva i rad
</t>
  </si>
  <si>
    <t>9. FASADERSKI RADOVI</t>
  </si>
  <si>
    <t>fasade ured</t>
  </si>
  <si>
    <t xml:space="preserve">Dobava i postava fasadnih termoizolacijskih panela debljine 15 cm. 
</t>
  </si>
  <si>
    <t>10. KERAMIČARSKI RADOVI</t>
  </si>
  <si>
    <t>priprema poda izravnavajućim hi premazom</t>
  </si>
  <si>
    <t>unutarnje podne pločice</t>
  </si>
  <si>
    <t>cokl</t>
  </si>
  <si>
    <t xml:space="preserve">Dobava podnih-unutarnjih keramičkih pločica I KLASE, i svog ostalog materijala, te njegova priprema i postava keramičkih pločica.
Pločice moraju biti sljedećih karakteristika:
Pločica sa ravno rezanim rubovima, "retificirana", puna masa uza unutarnju ugradnju
Dimenzija su prema izboru projektanta
Debljina pločice je prema izboru projektanta
Boja pločice je prema izboru projektanta
Prozukliznost pločice mora zadovoljiti KLASU R10
Otpornost na abraziju mora zadovoljiti PEI 4 
Prema kriteriju upijanja vode KLASUA A&lt;0,5 %
Ljepilo za postavu pločica je visoko kvalitetno fleksibilno ljepilo (razred C2TE)
Masa za fugiranje je boje u tonu odabranih keramičkih pločica, sa dodacima za vodoodbojnost i sprječavanje pojave plijesni 
Silikonska masa za brtvljenje je bez otapala na osnovi acetatnog zamreženja, otporna na bakterije i plijesan
Pločice se postavljaju na prethodno pripremljenu podlogu cementnim fleksibilnim ljepilom,  te se fugiraju. Brtvljenje spojeva izvesti silikonskom masom.
Stavkom je obuhvaćena dobava svog materijala (keramičke pločice, masa za niveliranje, impregnacija, ljepilo, rubne i završne aluminjske lajsne, pomoćni i priručni pribor i materijal, masa za fugiranje), sav horizontalni i vertiklani transport, sva priprema podloge (njeno izravnavanje, niveliranje i gletanje) do potpune gotovosti za postavu keramičkih pločica na ljepilo. U stavci je i spravljenje ljepila navedene klase i kvalitete, njegov sav vertikalni i horizontalni transport, te postava, kao i svo krojenje i priprema pločica i njihova postava, te postava svih navedenih lajsni.
Stavkom je obuhvaćena i zaštita opreme i uređaja ako su montirani, te potpuna zaštita ostalih podova i zidova, kao i postavljenih podova i zidova od keramike. Stavka obuhvaća uklanjanje i zbrinjavanje zaštite sa svih dijelova, kao i čišćenje svih dijelova unutar zgrade nakon završetka rada. Stavka obuhvaća i sve eventualne popravke koji se moraju otkloniti nakon obilaska nadzornog inženjera i sastavljanja zapisnika a prije primopredaje prostora.
</t>
  </si>
  <si>
    <t>UKUPNO KERAMIČARSKI RADOVI</t>
  </si>
  <si>
    <t>11. SOBOSLIKARSKI RADOVI</t>
  </si>
  <si>
    <t xml:space="preserve">Dobava svog materijala, priprema materijalam te potrebna pigmentacija I nijansiranje komponenti, te ličenje zidova I stropova disperzivnom bojom
Boja mora biti za okoliš neškodljiva, sa iznimno niskim sadržajem lako hlapljivih organskih tvari, te ne smije sadržavati omekšivače i tečke metale.
Boja mora imati TUV SUD - međunarodni certifikat o visokoj kvaliteti i razred A+ hlapljivosti
Zidovi i stropovi koji se liče su žbukani, gletani i brušeni, ili gipsokartonski koji su baždareni, pregletani i brušeni, odnosno sve plohe zidova su potpuno pripremeljene za nanošenje akrilne emulzije.
Predviđa se potrošnja 125-190 ml/m2 za dvoslojni nanos
Stavka ssadrži: pripremu podloge uz potrebna dodatna brušenja i nanos boje u najmanje 2 sloja ili do potpune pokrivenosti uz kontrolu tijekom nanošenja.
Stavkom je obuhvaćena dobava svog materijala, priprema, miješanja, pigmentacije za nijansiranje boje, te sav rad na nanošenju akrilne emulzije i tri sloja boje na plohe zidova. Stavkom je obuhvaćena i zaštita svih otvora (prozora i vrata), zaštita opreme i uređaja ako su montirani, te potpuna zaštita podova, kao i pomične skele i platforme koje obavezno moraju biti tipske, lagane, i namijenjene za rad u unutarnjem prostoru. Stavka obuhvaća uklanjanje i zbrinjavanje zaštite sa svih dijelova, kao i čišćenje svih dijelova unutar zgrade nakon završetka rada. Stavka obuhvaća i sve eventualne popravke koji se moraju otkloniti nakon obilaska nadzornog inženjera i sastavljanja zapisnika a prije primopredaje prostora.
</t>
  </si>
  <si>
    <t>Odabir boje prema izboru projektanta
Površine špaleta unutarnjih i vanjski zidova se ne obračunavaju zasebno već se moraju iskazati kroz cijenu m2.</t>
  </si>
  <si>
    <t>12. PODOPOLAGAČKI RADOVI</t>
  </si>
  <si>
    <t>Dobava I ugradnja protuprašnog premaza na ulazu u novodograđene prostore
Podloga mora biti kvalitetno pripremljena. Površina mora biti neoštećena, čista, suha I slobodna od zagađenja kao što su nafta, ulja, masti, premazi. Sav prašnati, rastresiti I trošan materijal mora se u potpunosti ukloniti sa svih površina prije nanošenja proizvoda.
Eventualne pukotine i radne diletacije u betonske ploče, potrebno je dodatno otvoriti i poprečno zasjeći svakih 20-30 cm. U pukotine se ubacuju valovite spojnice i zatim se saniraju (zatvaraju) s dvokomponentnom epoksidnom smolom i kvarcnim pijeskom.
Izbor parketa od strane projektanta</t>
  </si>
  <si>
    <t>premaz</t>
  </si>
  <si>
    <t>13. BRAVARSKI RADOVI</t>
  </si>
  <si>
    <t>Izrada, dobava i ugradnja vanjske bravarije. Sve izvedeno iz  aluminijskih standardnih profila sa prekinutim termičkim mostom,  u boji RAL po izboru investitora. Površinska zaštita, boja i tip po izboru projektanta arhitektonskog djela projekta. Ostakljenje IZO staklom 4+12+4+12+4 mm. U stavku uključeni svi elementi spajanja, slijepi okviri, toplinske izolacije, brtvljenja, kao i sav potreban okov u aluminijskoj izvedbi i kvake. Rukohvat prema izboru projektanta. Ugradnja uključuje dopremu kompletne stijene, bravarsku ugradbu, bravarsko sastavljanje kod ugradnje složenijih vrata sa svim potrebnim pomoćnim materijalom i priborom (pokrovne letvice, purpen, bitrax trake i dr.). Svi elementi s atestom, postojanih boja, otporni na UV zrake. Staklene stijena se ugrađuje u vanjske zidove od blok opeke debljine i betona</t>
  </si>
  <si>
    <t>trodijeli prozor 283/90- dva fiksa+otklopni-staklo</t>
  </si>
  <si>
    <t>Vrata 110/220-puna, panel</t>
  </si>
  <si>
    <t>Dobava, čišćenje, sječenje, bušenje, prikrajanje, postavljanje, gruba i fina montaža i učvršćivanje čeličnih profila nosivih konstrukcija
Stavka uključuje dobavu i ugradnju svih spojnih sredstava i spajanje čeličnih elemenata međusobno, varenjem ili specificiranom vijčanom vezom, a sve prema radioničkim nacrtima, te montirati prema nacrtima montaže. 
Boja i tip materijala po izboru projektanta arhitektonskog djela projekta.
U stavci je i geodetsko praćenje i kontrola preciznosti izvedbe,kontrola kvalitete zavara (radiografska).
U cijenu uključena konstrukcija, paneli, pokretna skela, sav potreban pribor i alat, te spojna sredstva (spojne ploče, vijci, zavari, sidra, pojačanja).</t>
  </si>
  <si>
    <t>konstrukcije</t>
  </si>
  <si>
    <t>14. STOLARSKI RADOVI</t>
  </si>
  <si>
    <t xml:space="preserve"> veličine 90/240 cm (±3%) </t>
  </si>
  <si>
    <t xml:space="preserve">Prema projektu kontrola dimenzija, nabava, isporuka na gradilište, priprema za montažu,  i montaža unutarnjih (sobnih/unutarnjih) vrata, sljedećih krakteristika:
Unutarnja jednokrilna zaokretna vrata ravnog krila
Dovratnik širine 10-40 cm (u punoj širini debljine zida), izrađen od lameliranog masiva te obložen HDF-om 4mm. 
Vratno krilo glatko izrađeno od HDF-a debljine 40mm s ispunom od saća. 
Opšavi su izrađeni od masiva te obloženi HDF-om 4mm, dim. 80/18mm. 
HDF sa uzorkom. Smijer godova hrasta na uzorku je vertikalni.
Ugrađena vrata moraju u zvučnom pogledu biti 2 klase. 
Vrata se ugrađuju u gipskartonske zidove debljine d=10-20cm i zidove od AB debljine d=20cm.
Okov: petlje odgovarajuće nosivosti, kvake, štitnici, cilindar brava.
Napomena: Tip okova mora odobriti projektant. 
Površinska zaštita, boja i tip po izboru projektanta arhitektonskog djela projekta.
Stavkom je po potrebi obuhvaćena i zaštita zidova, opreme i uređaja kod ugradnje, te pomične skele i platforme koje obavezno moraju biti tipske. Stavka obuhvaća uklanjanje i zbrinjavanje zaštite sa svih dijelova, kao i čišćenje svih dijelova oko zgrade nakon završetka rada, uklanjanje i zbrinjavanje svog viška materijala. Stavka obuhvaća i sve eventualne popravke koji se moraju otkloniti nakon obilaska nadzornog inženjera i sastavljanja zapisnika a prije primopredaje istih radova.
</t>
  </si>
  <si>
    <t>UKUPNO STOLARSKI RADOVI</t>
  </si>
  <si>
    <t>15. KROVOPOKRIVAČKI RADOVI</t>
  </si>
  <si>
    <t>15.1.</t>
  </si>
  <si>
    <t>Postavljanje panela debljine 15 cm min vuna
Dobava, montaža, transport
U stavci je obuhvaćena dobava svog materijala, njegovo krojenje, transport do mjesta ugradnje, sav horizontalni i vertiklani transport na gradilištu, priručni materijal i montaža. 
Stavkom je po potrebi obuhvaćena i zaštita elemenata pročelja i krova, te pomične skele i platforme koje obavezno moraju biti tipske. Stavka obuhvaća uklanjanje i zbrinjavanje zaštite sa svih dijelova, kao i čišćenje svih dijelova oko zgrade nakon završetka rada, uklanjanje i zbrinjavanje svog viška materijala. Stavka obuhvaća i sve eventualne popravke koji se moraju otkloniti nakon obilaska nadzornog inženjera i sastavljanja zapisnika a prije primopredaje istih radova.</t>
  </si>
  <si>
    <t>pokrov</t>
  </si>
  <si>
    <t>16. LIMARSKI RADOVI</t>
  </si>
  <si>
    <t>16.1.</t>
  </si>
  <si>
    <t>Dobava materijala, krojenje, izrada I montaža opšava zabata I sljemena
Debljina lima je 0.70 mm
Opšav sljemena je ravnog poprečnog presjeka širine 1050 mm (300+350+400), duljine zabata 5.8m
Opšav se montira propisanim vijcima I tiplima.
Površinska zaštita, boja I tip prema izboru projektanta arhitektonskog dijela projekta.
U stavci je obuhvaćena dobava svog materijala, njegovo krojenje, savijanje i priprema do oblika za montažu, transport do mjesta ugradnje, sav horizontalni i vertiklani transport na gradilištu, priručni materijal i montaža. 
Stavkom je po potrebi obuhvaćena i zaštita elemenata pročelja i krova, te pomične skele i platforme koje obavezno moraju biti tipske. Stavka obuhvaća uklanjanje i zbrinjavanje zaštite sa svih dijelova, kao i čišćenje svih dijelova oko zgrade nakon završetka rada, uklanjanje i zbrinjavanje svog viška materijala. Stavka obuhvaća i sve eventualne popravke koji se moraju otkloniti nakon obilaska nadzornog inženjera i sastavljanja zapisnika a prije primopredaje istih radova.</t>
  </si>
  <si>
    <t>16.2.</t>
  </si>
  <si>
    <t xml:space="preserve">Dobava materijala, krojenje, izrada i montaža rina kosog krova.
Deblijna lima je 0,70 mm
Rina je polukružnog presjeka širine O 200 mm
Površinska zaštita, boja i tip po izboru projektanta arhitektonskog djela projekta.
U stavci je obuhvaćena dobava svog materijala, njegovo krojenje, savijanje i priprema do oblika za montažu, transport do mjesta ugradnje, sav horizontalni i vertiklani transport na gradilištu, priručni materijal i montaža. 
Stavkom je po potrebi obuhvaćena i zaštita elemenata pročelja i krova, te pomične skele i platforme koje obavezno moraju biti tipske. Stavka obuhvaća uklanjanje i zbrinjavanje zaštite sa svih dijelova, kao i čišćenje svih dijelova oko zgrade nakon završetka rada, uklanjanje i zbrinjavanje svog viška materijala. Stavka obuhvaća i sve eventualne popravke koji se moraju otkloniti nakon obilaska nadzornog inženjera i sastavljanja zapisnika a prije primopredaje istih radova.
</t>
  </si>
  <si>
    <t>16.3.</t>
  </si>
  <si>
    <t xml:space="preserve">Dobava materijala, krojenje, izrada I montaža vetikalnih cijevi krovne odvodnje.
Debljina lima je 0.70 mm
Cijevi su kružnog presjeka širine fi100 mm.
Površinska zaštita, boja I tip prema izboru projektanta arhitektonskog dijela projekta.
U stavci je obuhvaćena dobava svog materijala, njegovo krojenje, savijanje i priprema do oblika za montažu, dobava i umetanje brtvi od bitumenizirane spužvaste gume u udubljenja vala pokrovnog panela, transport do mjesta ugradnje, sav horizontalni i vertiklani transport na gradilištu, priručni materijal i montaža. 
Stavkom je po potrebi obuhvaćena i zaštita elemenata pročelja i krova, te pomične skele i platforme koje obavezno moraju biti tipske. Stavka obuhvaća uklanjanje i zbrinjavanje zaštite sa svih dijelova, kao i čišćenje svih dijelova oko zgrade nakon završetka rada, uklanjanje i zbrinjavanje svog viška materijala. Stavka obuhvaća i sve eventualne popravke koji se moraju otkloniti nakon obilaska nadzornog inženjera i sastavljanja zapisnika a prije primopredaje istih radova.
</t>
  </si>
  <si>
    <t>17. RAZNI RADOVI</t>
  </si>
  <si>
    <t>17.1.</t>
  </si>
  <si>
    <t>Dobava i polaganje instalacijskih cijevi :
plastična, savitljiva, samogasiva, u zidove i stropove p/ž, iznad spuštenog stropa ili direktno u betonske zidove i stropove :</t>
  </si>
  <si>
    <t>CSS 20mm</t>
  </si>
  <si>
    <t>CSS 25mm</t>
  </si>
  <si>
    <t>CSS 32mm</t>
  </si>
  <si>
    <t>20mm</t>
  </si>
  <si>
    <t>25mm</t>
  </si>
  <si>
    <t>plastična, kruta , na zidove i stopove n/ž, komplet sa obujmicama :</t>
  </si>
  <si>
    <t>Dobava, polaganje i spajanje vodiča u razvodnim kutijama, opremi i razdjelnicama. Komplet sa svim razvodnim i prolaznim kutijama i izradom odgovarajućih kabelskih završetaka i eventualno kabelskih spojnica. Sve razvodne kutije trebaju imati odgovarajuće vijčane uvodnice i biti opremljenije sa vijčanim ili bezvijčanim stezaljkama odgovarajućeg presjeka. Svi komunikacijski kabeli jednim krajem moraju završavati na RJ45 utičnici u prostoru, a drugim krajem na RJ45 konektoru u HD ormariću. Svi antenski kabeli jednim krajem moraju završavati na utičnici u prostoru, a na drugim krajem u TV ormariću (F-konektor). Pri naručivanju kabela obratiti pažnju na boju vodiča :
- fazni vodiči - crna, siva i smeđa boja
- neutralni vodič - svjetlo plava boja
- zaštitni vodič - zeleno-žuta boja
Kabele polagati dijelom kroz instalacijske cijevi i dijelom p/ž :</t>
  </si>
  <si>
    <r>
      <t>NYM-J 3x1,5mm</t>
    </r>
    <r>
      <rPr>
        <vertAlign val="superscript"/>
        <sz val="9"/>
        <rFont val="Arial"/>
        <family val="2"/>
      </rPr>
      <t>2</t>
    </r>
  </si>
  <si>
    <r>
      <t>NYM-J 5x1,5mm</t>
    </r>
    <r>
      <rPr>
        <vertAlign val="superscript"/>
        <sz val="9"/>
        <rFont val="Arial"/>
        <family val="2"/>
      </rPr>
      <t>2</t>
    </r>
  </si>
  <si>
    <r>
      <t>NYM-J 3x2,5mm</t>
    </r>
    <r>
      <rPr>
        <vertAlign val="superscript"/>
        <sz val="9"/>
        <rFont val="Arial"/>
        <family val="2"/>
      </rPr>
      <t>2</t>
    </r>
  </si>
  <si>
    <r>
      <t>H07RN-F 3G1,5mm</t>
    </r>
    <r>
      <rPr>
        <vertAlign val="superscript"/>
        <sz val="9"/>
        <rFont val="Arial"/>
        <family val="2"/>
      </rPr>
      <t>2</t>
    </r>
  </si>
  <si>
    <r>
      <t>FG16OR16 5G10mm</t>
    </r>
    <r>
      <rPr>
        <vertAlign val="superscript"/>
        <sz val="9"/>
        <rFont val="Arial"/>
        <family val="2"/>
      </rPr>
      <t>2</t>
    </r>
  </si>
  <si>
    <t>Dobava, ugradba i spajanje utičnica u/na zid p/ž ili n/ž. Komplet sa ugradbenom kutijom i ukrasnim okvirom (po izboru Investitora) :</t>
  </si>
  <si>
    <t>2P+E, 230V, 50Hz, 16A, IP20</t>
  </si>
  <si>
    <t>2xUSB, 5V, 2400mA, IP20</t>
  </si>
  <si>
    <t>komunikacijska, RJ45, Cat.6. STP, IP20</t>
  </si>
  <si>
    <t>Dobava, ugradba i spajanje prekidača u/na zid p/ž ili n/ž. Komplet sa ugradbenom kutijom i ukrasnim okvirom (po izboru Investitora) :</t>
  </si>
  <si>
    <t>obični, 10A, 230V, IP20</t>
  </si>
  <si>
    <t>IV</t>
  </si>
  <si>
    <t>STOJARSKI RADOVI</t>
  </si>
  <si>
    <t>1. GRIJANJE</t>
  </si>
  <si>
    <t>UKUPNO STROJARSKI RADOVI</t>
  </si>
  <si>
    <t>Dobava i montaža cijevne mreže, izoliranih cijevi PEX od postojećeg pogona grijanja</t>
  </si>
  <si>
    <t>PEX O 20 mm</t>
  </si>
  <si>
    <t>PEX O 16 mm</t>
  </si>
  <si>
    <t>Dobava i montaža zidnih pločastih radijatora. Sa priključkom iz poda</t>
  </si>
  <si>
    <t>600/600 mm</t>
  </si>
  <si>
    <t>Sitni montažni materijal</t>
  </si>
  <si>
    <t>Spajanje na pripremu grijanja i puštanje u pogon</t>
  </si>
  <si>
    <t>UKUPNO ELEKTROINSTALACIJE</t>
  </si>
  <si>
    <t>UKUPNO GRIJANJE</t>
  </si>
  <si>
    <t>U                        , prosinac 2023. godine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</si>
</sst>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charset val="238"/>
    </font>
    <font>
      <sz val="10"/>
      <name val="Arial"/>
      <family val="2"/>
      <charset val="238"/>
    </font>
    <font>
      <b/>
      <sz val="10"/>
      <name val="Arial"/>
      <family val="2"/>
    </font>
    <font>
      <b/>
      <sz val="10"/>
      <name val="Arial"/>
      <family val="2"/>
      <charset val="238"/>
    </font>
    <font>
      <sz val="10"/>
      <color indexed="8"/>
      <name val="Arial"/>
      <family val="2"/>
    </font>
    <font>
      <b/>
      <sz val="10"/>
      <color indexed="8"/>
      <name val="Arial"/>
      <family val="2"/>
      <charset val="238"/>
    </font>
    <font>
      <i/>
      <sz val="10"/>
      <name val="Arial"/>
      <family val="2"/>
      <charset val="238"/>
    </font>
    <font>
      <sz val="10"/>
      <name val="Arial"/>
      <family val="2"/>
      <charset val="238"/>
    </font>
    <font>
      <sz val="14"/>
      <name val="Arial"/>
      <family val="2"/>
      <charset val="238"/>
    </font>
    <font>
      <sz val="12"/>
      <name val="Arial"/>
      <family val="2"/>
      <charset val="238"/>
    </font>
    <font>
      <b/>
      <sz val="10"/>
      <color rgb="FFFF0000"/>
      <name val="Arial"/>
      <family val="2"/>
    </font>
    <font>
      <sz val="10"/>
      <name val="Arial"/>
      <family val="2"/>
    </font>
    <font>
      <b/>
      <sz val="10"/>
      <color indexed="8"/>
      <name val="Arial"/>
      <family val="2"/>
    </font>
    <font>
      <i/>
      <sz val="9"/>
      <name val="Arial"/>
      <family val="2"/>
      <charset val="238"/>
    </font>
    <font>
      <sz val="9"/>
      <name val="Arial"/>
      <family val="2"/>
      <charset val="238"/>
    </font>
    <font>
      <vertAlign val="superscript"/>
      <sz val="9"/>
      <name val="Arial"/>
      <family val="2"/>
    </font>
    <font>
      <sz val="9"/>
      <name val="Arial"/>
      <family val="2"/>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s>
  <cellStyleXfs count="6">
    <xf numFmtId="0" fontId="0" fillId="0" borderId="0"/>
    <xf numFmtId="0" fontId="1" fillId="0" borderId="0"/>
    <xf numFmtId="0" fontId="1" fillId="0" borderId="0"/>
    <xf numFmtId="4" fontId="9" fillId="0" borderId="0"/>
    <xf numFmtId="0" fontId="1" fillId="0" borderId="0"/>
    <xf numFmtId="0" fontId="1" fillId="0" borderId="0"/>
  </cellStyleXfs>
  <cellXfs count="80">
    <xf numFmtId="0" fontId="0" fillId="0" borderId="0" xfId="0"/>
    <xf numFmtId="0" fontId="0" fillId="0" borderId="0" xfId="0" applyAlignment="1">
      <alignment vertical="top" wrapText="1"/>
    </xf>
    <xf numFmtId="0" fontId="0" fillId="0" borderId="0" xfId="0" applyAlignment="1">
      <alignment horizontal="center"/>
    </xf>
    <xf numFmtId="4" fontId="0" fillId="0" borderId="0" xfId="0" applyNumberFormat="1"/>
    <xf numFmtId="4" fontId="4" fillId="0" borderId="0" xfId="0" applyNumberFormat="1" applyFont="1"/>
    <xf numFmtId="0" fontId="0" fillId="0" borderId="1" xfId="0" applyBorder="1" applyAlignment="1">
      <alignment horizontal="center" vertical="center" wrapText="1"/>
    </xf>
    <xf numFmtId="0" fontId="0" fillId="0" borderId="1" xfId="0" applyBorder="1" applyAlignment="1">
      <alignment horizontal="center" wrapText="1"/>
    </xf>
    <xf numFmtId="4" fontId="0" fillId="0" borderId="1" xfId="0" applyNumberFormat="1" applyBorder="1" applyAlignment="1">
      <alignment horizontal="center" vertical="center" wrapText="1"/>
    </xf>
    <xf numFmtId="4" fontId="0" fillId="0" borderId="1" xfId="0" applyNumberFormat="1" applyBorder="1" applyAlignment="1">
      <alignment horizontal="center" wrapText="1"/>
    </xf>
    <xf numFmtId="4" fontId="4" fillId="0" borderId="1" xfId="0" applyNumberFormat="1" applyFont="1" applyBorder="1" applyAlignment="1">
      <alignment horizontal="center" vertical="center"/>
    </xf>
    <xf numFmtId="0" fontId="3" fillId="0" borderId="0" xfId="0" applyFont="1" applyAlignment="1">
      <alignment vertical="top" wrapText="1"/>
    </xf>
    <xf numFmtId="4" fontId="3" fillId="0" borderId="0" xfId="0" applyNumberFormat="1" applyFont="1"/>
    <xf numFmtId="0" fontId="0" fillId="0" borderId="2" xfId="0" quotePrefix="1" applyBorder="1" applyAlignment="1">
      <alignment vertical="top" wrapText="1"/>
    </xf>
    <xf numFmtId="0" fontId="0" fillId="0" borderId="2" xfId="0" applyBorder="1" applyAlignment="1">
      <alignment horizontal="center"/>
    </xf>
    <xf numFmtId="4" fontId="0" fillId="0" borderId="2" xfId="0" applyNumberFormat="1" applyBorder="1"/>
    <xf numFmtId="0" fontId="0" fillId="0" borderId="3" xfId="0" applyBorder="1" applyAlignment="1">
      <alignment horizontal="center"/>
    </xf>
    <xf numFmtId="4" fontId="0" fillId="0" borderId="3" xfId="0" applyNumberFormat="1" applyBorder="1"/>
    <xf numFmtId="4" fontId="4" fillId="0" borderId="3" xfId="0" applyNumberFormat="1" applyFont="1" applyBorder="1"/>
    <xf numFmtId="0" fontId="7" fillId="0" borderId="0" xfId="0" applyFont="1" applyAlignment="1">
      <alignment vertical="top" wrapText="1"/>
    </xf>
    <xf numFmtId="0" fontId="7" fillId="0" borderId="0" xfId="0" applyFont="1" applyAlignment="1">
      <alignment horizontal="center"/>
    </xf>
    <xf numFmtId="0" fontId="7" fillId="0" borderId="0" xfId="0" quotePrefix="1" applyFont="1" applyAlignment="1">
      <alignment vertical="top" wrapText="1"/>
    </xf>
    <xf numFmtId="0" fontId="3" fillId="0" borderId="3" xfId="0" applyFont="1" applyBorder="1" applyAlignment="1">
      <alignment vertical="top" wrapText="1"/>
    </xf>
    <xf numFmtId="0" fontId="3" fillId="0" borderId="0" xfId="0" applyFont="1" applyAlignment="1">
      <alignment horizontal="center"/>
    </xf>
    <xf numFmtId="0" fontId="7" fillId="0" borderId="0" xfId="0" applyFont="1" applyAlignment="1">
      <alignment horizontal="center" vertical="center"/>
    </xf>
    <xf numFmtId="0" fontId="7" fillId="0" borderId="2" xfId="0" applyFont="1" applyBorder="1" applyAlignment="1">
      <alignment vertical="top" wrapText="1"/>
    </xf>
    <xf numFmtId="4" fontId="0" fillId="2" borderId="0" xfId="0" applyNumberFormat="1" applyFill="1"/>
    <xf numFmtId="4" fontId="4" fillId="2" borderId="0" xfId="0" applyNumberFormat="1" applyFont="1" applyFill="1"/>
    <xf numFmtId="4" fontId="0" fillId="2" borderId="2" xfId="0" applyNumberFormat="1" applyFill="1" applyBorder="1"/>
    <xf numFmtId="4" fontId="4" fillId="2" borderId="2" xfId="0" applyNumberFormat="1" applyFont="1" applyFill="1" applyBorder="1"/>
    <xf numFmtId="4" fontId="0" fillId="2" borderId="3" xfId="0" applyNumberFormat="1" applyFill="1" applyBorder="1"/>
    <xf numFmtId="4" fontId="5" fillId="2" borderId="3" xfId="0" applyNumberFormat="1" applyFont="1" applyFill="1" applyBorder="1"/>
    <xf numFmtId="4" fontId="3" fillId="2" borderId="0" xfId="0" applyNumberFormat="1" applyFont="1" applyFill="1"/>
    <xf numFmtId="4" fontId="5" fillId="2" borderId="0" xfId="0" applyNumberFormat="1" applyFont="1" applyFill="1"/>
    <xf numFmtId="0" fontId="10" fillId="0" borderId="0" xfId="0" applyFont="1"/>
    <xf numFmtId="0" fontId="1" fillId="0" borderId="0" xfId="0" applyFont="1" applyAlignment="1">
      <alignment vertical="top" wrapText="1"/>
    </xf>
    <xf numFmtId="0" fontId="11" fillId="0" borderId="0" xfId="0" applyFont="1" applyAlignment="1">
      <alignment vertical="top" wrapText="1"/>
    </xf>
    <xf numFmtId="0" fontId="11" fillId="0" borderId="0" xfId="0" applyFont="1" applyAlignment="1">
      <alignment horizontal="center"/>
    </xf>
    <xf numFmtId="0" fontId="1" fillId="0" borderId="0" xfId="0" applyFont="1" applyAlignment="1">
      <alignment horizontal="center"/>
    </xf>
    <xf numFmtId="0" fontId="1" fillId="0" borderId="3" xfId="0" applyFont="1" applyBorder="1" applyAlignment="1">
      <alignment vertical="top" wrapText="1"/>
    </xf>
    <xf numFmtId="0" fontId="1" fillId="0" borderId="0" xfId="0" applyFont="1" applyBorder="1" applyAlignment="1">
      <alignment vertical="top" wrapText="1"/>
    </xf>
    <xf numFmtId="0" fontId="0" fillId="0" borderId="0" xfId="0" applyBorder="1" applyAlignment="1">
      <alignment horizontal="center"/>
    </xf>
    <xf numFmtId="4" fontId="0" fillId="0" borderId="0" xfId="0" applyNumberFormat="1" applyBorder="1"/>
    <xf numFmtId="4" fontId="0" fillId="2" borderId="0" xfId="0" applyNumberFormat="1" applyFill="1" applyBorder="1"/>
    <xf numFmtId="4" fontId="5" fillId="2" borderId="0" xfId="0" applyNumberFormat="1" applyFont="1" applyFill="1" applyBorder="1"/>
    <xf numFmtId="4" fontId="3" fillId="2" borderId="0" xfId="0" applyNumberFormat="1" applyFont="1" applyFill="1" applyAlignment="1"/>
    <xf numFmtId="4" fontId="3" fillId="2" borderId="3" xfId="0" applyNumberFormat="1" applyFont="1" applyFill="1" applyBorder="1" applyAlignment="1"/>
    <xf numFmtId="4" fontId="3" fillId="2" borderId="3" xfId="0" applyNumberFormat="1" applyFont="1" applyFill="1" applyBorder="1"/>
    <xf numFmtId="0" fontId="3" fillId="0" borderId="0" xfId="0" applyFont="1" applyBorder="1" applyAlignment="1">
      <alignment vertical="top" wrapText="1"/>
    </xf>
    <xf numFmtId="4" fontId="3" fillId="2" borderId="0" xfId="0" applyNumberFormat="1" applyFont="1" applyFill="1" applyBorder="1"/>
    <xf numFmtId="4" fontId="3" fillId="2" borderId="0" xfId="0" applyNumberFormat="1" applyFont="1" applyFill="1" applyBorder="1" applyAlignment="1"/>
    <xf numFmtId="0" fontId="2" fillId="0" borderId="0" xfId="0" applyFont="1" applyAlignment="1">
      <alignment vertical="top" wrapText="1"/>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4" fontId="7" fillId="0" borderId="0" xfId="0" applyNumberFormat="1" applyFont="1" applyAlignment="1">
      <alignment horizontal="center" vertical="center"/>
    </xf>
    <xf numFmtId="0" fontId="1" fillId="0" borderId="0" xfId="0" applyFont="1" applyAlignment="1">
      <alignment horizontal="center" vertical="center"/>
    </xf>
    <xf numFmtId="0" fontId="0" fillId="0" borderId="1" xfId="0" applyBorder="1" applyAlignment="1">
      <alignment horizontal="center" vertical="center"/>
    </xf>
    <xf numFmtId="0" fontId="11" fillId="0" borderId="0" xfId="0" applyFont="1" applyAlignment="1">
      <alignment horizontal="center" vertical="center"/>
    </xf>
    <xf numFmtId="0" fontId="0" fillId="0" borderId="0" xfId="0" applyBorder="1" applyAlignment="1">
      <alignment horizontal="center" vertical="center"/>
    </xf>
    <xf numFmtId="0" fontId="3" fillId="0" borderId="0" xfId="0" applyFont="1" applyAlignment="1">
      <alignment horizontal="center" vertical="center"/>
    </xf>
    <xf numFmtId="4" fontId="12" fillId="2" borderId="0" xfId="0" applyNumberFormat="1" applyFont="1" applyFill="1"/>
    <xf numFmtId="4" fontId="0" fillId="2" borderId="0" xfId="0" applyNumberFormat="1" applyFill="1" applyAlignment="1"/>
    <xf numFmtId="4" fontId="4" fillId="2" borderId="0" xfId="0" applyNumberFormat="1" applyFont="1" applyFill="1" applyAlignment="1"/>
    <xf numFmtId="4" fontId="0" fillId="2" borderId="2" xfId="0" applyNumberFormat="1" applyFill="1" applyBorder="1" applyAlignment="1"/>
    <xf numFmtId="4" fontId="4" fillId="2" borderId="2" xfId="0" applyNumberFormat="1" applyFont="1" applyFill="1" applyBorder="1" applyAlignment="1"/>
    <xf numFmtId="0" fontId="2" fillId="0" borderId="3" xfId="0" applyFont="1" applyBorder="1" applyAlignment="1">
      <alignment vertical="top" wrapText="1"/>
    </xf>
    <xf numFmtId="0" fontId="2" fillId="0" borderId="0" xfId="0" applyFont="1" applyAlignment="1">
      <alignment horizontal="center" vertical="top"/>
    </xf>
    <xf numFmtId="4" fontId="0" fillId="0" borderId="0" xfId="0" applyNumberFormat="1" applyAlignment="1">
      <alignment horizontal="center"/>
    </xf>
    <xf numFmtId="4" fontId="6" fillId="0" borderId="2" xfId="0" applyNumberFormat="1" applyFont="1" applyBorder="1" applyAlignment="1">
      <alignment horizontal="center"/>
    </xf>
    <xf numFmtId="0" fontId="8" fillId="0" borderId="0" xfId="0" applyFont="1" applyAlignment="1">
      <alignment horizontal="center" vertical="top"/>
    </xf>
    <xf numFmtId="0" fontId="13" fillId="0" borderId="4" xfId="4" applyFont="1" applyBorder="1" applyAlignment="1">
      <alignment horizontal="justify" vertical="top" wrapText="1"/>
    </xf>
    <xf numFmtId="0" fontId="14" fillId="0" borderId="5" xfId="4" applyFont="1" applyBorder="1" applyAlignment="1">
      <alignment horizontal="justify" vertical="top" wrapText="1"/>
    </xf>
    <xf numFmtId="0" fontId="14" fillId="0" borderId="4" xfId="4" quotePrefix="1" applyFont="1" applyBorder="1" applyAlignment="1">
      <alignment horizontal="justify" vertical="top" wrapText="1"/>
    </xf>
    <xf numFmtId="0" fontId="13" fillId="0" borderId="4" xfId="4" applyFont="1" applyBorder="1" applyAlignment="1">
      <alignment horizontal="justify" wrapText="1"/>
    </xf>
    <xf numFmtId="0" fontId="14" fillId="0" borderId="4" xfId="4" applyFont="1" applyBorder="1" applyAlignment="1">
      <alignment horizontal="justify" vertical="top" wrapText="1"/>
    </xf>
    <xf numFmtId="0" fontId="14" fillId="0" borderId="0" xfId="4" applyFont="1" applyAlignment="1">
      <alignment horizontal="justify" vertical="top" wrapText="1"/>
    </xf>
    <xf numFmtId="0" fontId="1" fillId="0" borderId="4" xfId="4" applyBorder="1" applyAlignment="1">
      <alignment vertical="center" wrapText="1"/>
    </xf>
    <xf numFmtId="49" fontId="14" fillId="0" borderId="0" xfId="5" applyNumberFormat="1" applyFont="1" applyAlignment="1">
      <alignment horizontal="justify" vertical="top" wrapText="1"/>
    </xf>
    <xf numFmtId="49" fontId="16" fillId="0" borderId="0" xfId="5" applyNumberFormat="1" applyFont="1" applyAlignment="1">
      <alignment horizontal="justify" vertical="top" wrapText="1"/>
    </xf>
    <xf numFmtId="0" fontId="2" fillId="0" borderId="0" xfId="0" applyFont="1" applyAlignment="1">
      <alignment horizontal="center" vertical="center"/>
    </xf>
  </cellXfs>
  <cellStyles count="6">
    <cellStyle name="Normal" xfId="0" builtinId="0"/>
    <cellStyle name="Normal 10 2" xfId="3" xr:uid="{00000000-0005-0000-0000-000002000000}"/>
    <cellStyle name="Normal 12" xfId="4" xr:uid="{7650BFBE-11A3-4F47-97BB-C60F92814E15}"/>
    <cellStyle name="Normal 2 2" xfId="5" xr:uid="{786933FC-FD7D-4BC1-89A5-E92AC661F70E}"/>
    <cellStyle name="Obično 2" xfId="1" xr:uid="{00000000-0005-0000-0000-000003000000}"/>
    <cellStyle name="Obično 3" xfId="2"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8E4E8"/>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68"/>
  <sheetViews>
    <sheetView tabSelected="1" zoomScaleNormal="100" workbookViewId="0">
      <selection activeCell="D7" sqref="D7"/>
    </sheetView>
  </sheetViews>
  <sheetFormatPr defaultRowHeight="13.2" x14ac:dyDescent="0.25"/>
  <cols>
    <col min="1" max="1" width="4.44140625" style="51" customWidth="1"/>
    <col min="2" max="2" width="44.88671875" style="1" customWidth="1"/>
    <col min="3" max="3" width="8" style="2" customWidth="1"/>
    <col min="4" max="4" width="9.6640625" style="3" customWidth="1"/>
    <col min="5" max="5" width="10.6640625" style="3" customWidth="1"/>
    <col min="6" max="6" width="14.44140625" style="4" customWidth="1"/>
  </cols>
  <sheetData>
    <row r="1" spans="1:8" x14ac:dyDescent="0.25">
      <c r="A1" s="66"/>
      <c r="B1" s="66"/>
      <c r="C1" s="66"/>
      <c r="D1" s="66"/>
      <c r="E1" s="66"/>
      <c r="F1" s="66"/>
    </row>
    <row r="2" spans="1:8" ht="26.4" x14ac:dyDescent="0.25">
      <c r="A2" s="56" t="s">
        <v>0</v>
      </c>
      <c r="B2" s="5" t="s">
        <v>1</v>
      </c>
      <c r="C2" s="6" t="s">
        <v>6</v>
      </c>
      <c r="D2" s="7" t="s">
        <v>2</v>
      </c>
      <c r="E2" s="8" t="s">
        <v>3</v>
      </c>
      <c r="F2" s="9" t="s">
        <v>4</v>
      </c>
      <c r="H2" s="33" t="s">
        <v>26</v>
      </c>
    </row>
    <row r="3" spans="1:8" x14ac:dyDescent="0.25">
      <c r="A3" s="57" t="s">
        <v>34</v>
      </c>
      <c r="B3" s="10" t="s">
        <v>33</v>
      </c>
      <c r="E3" s="25"/>
      <c r="F3" s="26"/>
    </row>
    <row r="4" spans="1:8" x14ac:dyDescent="0.25">
      <c r="B4" s="10" t="s">
        <v>11</v>
      </c>
      <c r="E4" s="25"/>
      <c r="F4" s="26"/>
    </row>
    <row r="5" spans="1:8" x14ac:dyDescent="0.25">
      <c r="B5" s="71" t="s">
        <v>107</v>
      </c>
      <c r="E5" s="25"/>
      <c r="F5" s="26"/>
    </row>
    <row r="6" spans="1:8" ht="57" x14ac:dyDescent="0.25">
      <c r="B6" s="70" t="s">
        <v>106</v>
      </c>
      <c r="E6" s="25"/>
      <c r="F6" s="26"/>
    </row>
    <row r="7" spans="1:8" ht="26.4" x14ac:dyDescent="0.25">
      <c r="A7" s="51" t="s">
        <v>12</v>
      </c>
      <c r="B7" s="35" t="s">
        <v>28</v>
      </c>
      <c r="C7" s="36" t="s">
        <v>29</v>
      </c>
      <c r="D7" s="3">
        <v>1</v>
      </c>
      <c r="E7" s="25"/>
      <c r="F7" s="26">
        <f>D7*E7</f>
        <v>0</v>
      </c>
    </row>
    <row r="8" spans="1:8" x14ac:dyDescent="0.25">
      <c r="B8" s="18"/>
      <c r="C8" s="19"/>
      <c r="E8" s="25"/>
      <c r="F8" s="26"/>
    </row>
    <row r="9" spans="1:8" x14ac:dyDescent="0.25">
      <c r="B9" s="18"/>
      <c r="C9" s="36"/>
      <c r="E9" s="25"/>
      <c r="F9" s="26"/>
    </row>
    <row r="10" spans="1:8" ht="92.4" x14ac:dyDescent="0.25">
      <c r="A10" s="23" t="s">
        <v>13</v>
      </c>
      <c r="B10" s="34" t="s">
        <v>31</v>
      </c>
      <c r="E10" s="25"/>
      <c r="F10" s="26"/>
    </row>
    <row r="11" spans="1:8" x14ac:dyDescent="0.25">
      <c r="B11" s="34" t="s">
        <v>30</v>
      </c>
      <c r="C11" s="37" t="s">
        <v>7</v>
      </c>
      <c r="D11" s="3">
        <v>40</v>
      </c>
      <c r="E11" s="25"/>
      <c r="F11" s="26">
        <f>D11*E11</f>
        <v>0</v>
      </c>
    </row>
    <row r="12" spans="1:8" x14ac:dyDescent="0.25">
      <c r="A12" s="52"/>
      <c r="B12" s="12"/>
      <c r="C12" s="13"/>
      <c r="D12" s="14"/>
      <c r="E12" s="27"/>
      <c r="F12" s="28"/>
    </row>
    <row r="13" spans="1:8" x14ac:dyDescent="0.25">
      <c r="A13" s="53"/>
      <c r="B13" s="38" t="s">
        <v>14</v>
      </c>
      <c r="C13" s="15"/>
      <c r="D13" s="16"/>
      <c r="E13" s="29"/>
      <c r="F13" s="30">
        <f>F7+F11</f>
        <v>0</v>
      </c>
    </row>
    <row r="14" spans="1:8" x14ac:dyDescent="0.25">
      <c r="E14" s="25"/>
      <c r="F14" s="26"/>
    </row>
    <row r="15" spans="1:8" x14ac:dyDescent="0.25">
      <c r="B15" s="10" t="s">
        <v>32</v>
      </c>
      <c r="E15" s="25"/>
      <c r="F15" s="26"/>
    </row>
    <row r="16" spans="1:8" x14ac:dyDescent="0.25">
      <c r="B16" s="20"/>
      <c r="E16" s="25"/>
      <c r="F16" s="26"/>
    </row>
    <row r="17" spans="1:6" x14ac:dyDescent="0.25">
      <c r="B17" s="20"/>
      <c r="E17" s="25"/>
      <c r="F17" s="26"/>
    </row>
    <row r="18" spans="1:6" ht="26.4" x14ac:dyDescent="0.25">
      <c r="A18" s="54" t="s">
        <v>15</v>
      </c>
      <c r="B18" s="34" t="s">
        <v>35</v>
      </c>
      <c r="E18" s="25"/>
      <c r="F18" s="26"/>
    </row>
    <row r="19" spans="1:6" x14ac:dyDescent="0.25">
      <c r="B19" s="34" t="s">
        <v>45</v>
      </c>
      <c r="E19" s="25"/>
      <c r="F19" s="26"/>
    </row>
    <row r="20" spans="1:6" x14ac:dyDescent="0.25">
      <c r="B20" s="34"/>
      <c r="C20" s="37" t="s">
        <v>29</v>
      </c>
      <c r="D20" s="3">
        <v>1</v>
      </c>
      <c r="E20" s="25"/>
      <c r="F20" s="26">
        <f>D20*E20</f>
        <v>0</v>
      </c>
    </row>
    <row r="21" spans="1:6" x14ac:dyDescent="0.25">
      <c r="B21" s="20"/>
      <c r="E21" s="25"/>
      <c r="F21" s="26"/>
    </row>
    <row r="22" spans="1:6" ht="26.4" x14ac:dyDescent="0.25">
      <c r="A22" s="54" t="s">
        <v>16</v>
      </c>
      <c r="B22" s="34" t="s">
        <v>36</v>
      </c>
      <c r="E22" s="25"/>
      <c r="F22" s="26"/>
    </row>
    <row r="23" spans="1:6" x14ac:dyDescent="0.25">
      <c r="B23" s="18"/>
      <c r="E23" s="25"/>
      <c r="F23" s="26"/>
    </row>
    <row r="24" spans="1:6" x14ac:dyDescent="0.25">
      <c r="B24" s="18"/>
      <c r="C24" s="37" t="s">
        <v>29</v>
      </c>
      <c r="D24" s="3">
        <v>1</v>
      </c>
      <c r="E24" s="25"/>
      <c r="F24" s="26">
        <f>D24*E24</f>
        <v>0</v>
      </c>
    </row>
    <row r="25" spans="1:6" x14ac:dyDescent="0.25">
      <c r="B25" s="18"/>
      <c r="E25" s="25"/>
      <c r="F25" s="26"/>
    </row>
    <row r="26" spans="1:6" ht="26.4" x14ac:dyDescent="0.25">
      <c r="A26" s="23" t="s">
        <v>17</v>
      </c>
      <c r="B26" s="34" t="s">
        <v>37</v>
      </c>
      <c r="E26" s="25"/>
      <c r="F26" s="26"/>
    </row>
    <row r="27" spans="1:6" x14ac:dyDescent="0.25">
      <c r="A27" s="23"/>
      <c r="B27" s="18"/>
      <c r="C27" s="19"/>
      <c r="E27" s="25"/>
      <c r="F27" s="26"/>
    </row>
    <row r="28" spans="1:6" x14ac:dyDescent="0.25">
      <c r="B28" s="18"/>
      <c r="C28" s="37" t="s">
        <v>29</v>
      </c>
      <c r="D28" s="3">
        <v>1</v>
      </c>
      <c r="E28" s="25"/>
      <c r="F28" s="26">
        <f>D28*E28</f>
        <v>0</v>
      </c>
    </row>
    <row r="29" spans="1:6" x14ac:dyDescent="0.25">
      <c r="B29" s="18"/>
      <c r="C29" s="37"/>
      <c r="E29" s="25"/>
      <c r="F29" s="26"/>
    </row>
    <row r="30" spans="1:6" ht="26.4" x14ac:dyDescent="0.25">
      <c r="A30" s="55" t="s">
        <v>38</v>
      </c>
      <c r="B30" s="34" t="s">
        <v>39</v>
      </c>
      <c r="E30" s="25"/>
      <c r="F30" s="26"/>
    </row>
    <row r="31" spans="1:6" x14ac:dyDescent="0.25">
      <c r="A31" s="23"/>
      <c r="B31" s="18"/>
      <c r="C31" s="19"/>
      <c r="E31" s="25"/>
      <c r="F31" s="26"/>
    </row>
    <row r="32" spans="1:6" x14ac:dyDescent="0.25">
      <c r="B32" s="18"/>
      <c r="C32" s="37" t="s">
        <v>29</v>
      </c>
      <c r="D32" s="3">
        <v>1</v>
      </c>
      <c r="E32" s="25"/>
      <c r="F32" s="26">
        <f>D32*E32</f>
        <v>0</v>
      </c>
    </row>
    <row r="33" spans="1:6" x14ac:dyDescent="0.25">
      <c r="B33" s="20"/>
      <c r="E33" s="25"/>
      <c r="F33" s="26"/>
    </row>
    <row r="34" spans="1:6" x14ac:dyDescent="0.25">
      <c r="B34" s="18"/>
      <c r="E34" s="25"/>
      <c r="F34" s="26"/>
    </row>
    <row r="35" spans="1:6" x14ac:dyDescent="0.25">
      <c r="A35" s="52"/>
      <c r="B35" s="12"/>
      <c r="C35" s="13"/>
      <c r="D35" s="14"/>
      <c r="E35" s="27"/>
      <c r="F35" s="28"/>
    </row>
    <row r="36" spans="1:6" x14ac:dyDescent="0.25">
      <c r="A36" s="53"/>
      <c r="B36" s="38" t="s">
        <v>40</v>
      </c>
      <c r="C36" s="15"/>
      <c r="D36" s="16"/>
      <c r="E36" s="29"/>
      <c r="F36" s="30">
        <f>F20+F24+F28+F32</f>
        <v>0</v>
      </c>
    </row>
    <row r="37" spans="1:6" x14ac:dyDescent="0.25">
      <c r="A37" s="58"/>
      <c r="B37" s="39"/>
      <c r="C37" s="40"/>
      <c r="D37" s="41"/>
      <c r="E37" s="42"/>
      <c r="F37" s="43"/>
    </row>
    <row r="38" spans="1:6" x14ac:dyDescent="0.25">
      <c r="B38" s="18"/>
      <c r="E38" s="31"/>
      <c r="F38" s="26"/>
    </row>
    <row r="39" spans="1:6" x14ac:dyDescent="0.25">
      <c r="A39" s="59"/>
      <c r="B39" s="10" t="str">
        <f>B4</f>
        <v>1. PRIPREMNI RADOVI</v>
      </c>
      <c r="C39" s="22"/>
      <c r="D39" s="11"/>
      <c r="E39" s="31"/>
      <c r="F39" s="44">
        <f>F13</f>
        <v>0</v>
      </c>
    </row>
    <row r="40" spans="1:6" x14ac:dyDescent="0.25">
      <c r="A40" s="59"/>
      <c r="B40" s="10"/>
      <c r="C40" s="22"/>
      <c r="D40" s="11"/>
      <c r="E40" s="31"/>
      <c r="F40" s="32"/>
    </row>
    <row r="41" spans="1:6" x14ac:dyDescent="0.25">
      <c r="A41" s="59"/>
      <c r="B41" s="10" t="str">
        <f>B15</f>
        <v>2. RADOVI DEMONTAŽE I RUŠENJE</v>
      </c>
      <c r="C41" s="22"/>
      <c r="D41" s="11"/>
      <c r="E41" s="31"/>
      <c r="F41" s="44">
        <f>F36</f>
        <v>0</v>
      </c>
    </row>
    <row r="42" spans="1:6" x14ac:dyDescent="0.25">
      <c r="A42" s="52"/>
      <c r="B42" s="24"/>
      <c r="C42" s="13"/>
      <c r="D42" s="14"/>
      <c r="E42" s="27"/>
      <c r="F42" s="28"/>
    </row>
    <row r="43" spans="1:6" x14ac:dyDescent="0.25">
      <c r="A43" s="53"/>
      <c r="B43" s="21" t="s">
        <v>21</v>
      </c>
      <c r="C43" s="15"/>
      <c r="D43" s="16"/>
      <c r="E43" s="29"/>
      <c r="F43" s="45">
        <f>F39+F41</f>
        <v>0</v>
      </c>
    </row>
    <row r="44" spans="1:6" x14ac:dyDescent="0.25">
      <c r="B44" s="10"/>
      <c r="E44" s="25"/>
      <c r="F44" s="26"/>
    </row>
    <row r="45" spans="1:6" x14ac:dyDescent="0.25">
      <c r="A45" s="53"/>
      <c r="B45" s="21" t="s">
        <v>25</v>
      </c>
      <c r="C45" s="15"/>
      <c r="D45" s="16"/>
      <c r="E45" s="46"/>
      <c r="F45" s="45">
        <f>F43*0.25</f>
        <v>0</v>
      </c>
    </row>
    <row r="46" spans="1:6" x14ac:dyDescent="0.25">
      <c r="B46" s="10"/>
      <c r="E46" s="25"/>
      <c r="F46" s="26"/>
    </row>
    <row r="47" spans="1:6" x14ac:dyDescent="0.25">
      <c r="A47" s="53"/>
      <c r="B47" s="21" t="s">
        <v>22</v>
      </c>
      <c r="C47" s="15"/>
      <c r="D47" s="16"/>
      <c r="E47" s="46"/>
      <c r="F47" s="45">
        <f>F43+F45</f>
        <v>0</v>
      </c>
    </row>
    <row r="48" spans="1:6" x14ac:dyDescent="0.25">
      <c r="A48" s="58"/>
      <c r="B48" s="47"/>
      <c r="C48" s="40"/>
      <c r="D48" s="41"/>
      <c r="E48" s="48"/>
      <c r="F48" s="49"/>
    </row>
    <row r="49" spans="1:6" x14ac:dyDescent="0.25">
      <c r="A49" s="58"/>
      <c r="B49" s="47"/>
      <c r="C49" s="40"/>
      <c r="D49" s="41"/>
      <c r="E49" s="48"/>
      <c r="F49" s="49"/>
    </row>
    <row r="50" spans="1:6" x14ac:dyDescent="0.25">
      <c r="A50" s="57" t="s">
        <v>41</v>
      </c>
      <c r="B50" s="50" t="s">
        <v>42</v>
      </c>
      <c r="E50" s="25"/>
      <c r="F50" s="26"/>
    </row>
    <row r="51" spans="1:6" x14ac:dyDescent="0.25">
      <c r="B51" s="10" t="s">
        <v>43</v>
      </c>
      <c r="E51" s="25"/>
      <c r="F51" s="60"/>
    </row>
    <row r="52" spans="1:6" x14ac:dyDescent="0.25">
      <c r="E52" s="25"/>
      <c r="F52" s="60"/>
    </row>
    <row r="53" spans="1:6" ht="39.6" x14ac:dyDescent="0.25">
      <c r="A53" s="55" t="s">
        <v>12</v>
      </c>
      <c r="B53" s="34" t="s">
        <v>44</v>
      </c>
      <c r="E53" s="25"/>
      <c r="F53" s="60"/>
    </row>
    <row r="54" spans="1:6" x14ac:dyDescent="0.25">
      <c r="C54" s="19" t="s">
        <v>9</v>
      </c>
      <c r="D54" s="3">
        <v>25</v>
      </c>
      <c r="E54" s="25"/>
      <c r="F54" s="60">
        <f>D54*E54</f>
        <v>0</v>
      </c>
    </row>
    <row r="55" spans="1:6" x14ac:dyDescent="0.25">
      <c r="B55" s="18"/>
      <c r="E55" s="25"/>
      <c r="F55" s="60"/>
    </row>
    <row r="56" spans="1:6" ht="39.6" x14ac:dyDescent="0.25">
      <c r="A56" s="57" t="s">
        <v>13</v>
      </c>
      <c r="B56" s="34" t="s">
        <v>108</v>
      </c>
      <c r="E56" s="25"/>
      <c r="F56" s="60"/>
    </row>
    <row r="57" spans="1:6" x14ac:dyDescent="0.25">
      <c r="B57" s="1" t="s">
        <v>109</v>
      </c>
      <c r="C57" s="19" t="s">
        <v>9</v>
      </c>
      <c r="D57" s="3">
        <v>125</v>
      </c>
      <c r="E57" s="25"/>
      <c r="F57" s="60">
        <f>D57*E57</f>
        <v>0</v>
      </c>
    </row>
    <row r="58" spans="1:6" x14ac:dyDescent="0.25">
      <c r="C58" s="19"/>
      <c r="E58" s="25"/>
      <c r="F58" s="60"/>
    </row>
    <row r="59" spans="1:6" ht="52.8" x14ac:dyDescent="0.25">
      <c r="A59" s="51" t="s">
        <v>46</v>
      </c>
      <c r="B59" s="1" t="s">
        <v>47</v>
      </c>
      <c r="C59" s="37" t="s">
        <v>8</v>
      </c>
      <c r="D59" s="3">
        <v>95</v>
      </c>
      <c r="E59" s="25"/>
      <c r="F59" s="60">
        <f>D59*E59</f>
        <v>0</v>
      </c>
    </row>
    <row r="60" spans="1:6" x14ac:dyDescent="0.25">
      <c r="C60" s="19"/>
      <c r="E60" s="25"/>
      <c r="F60" s="60"/>
    </row>
    <row r="61" spans="1:6" ht="52.8" x14ac:dyDescent="0.25">
      <c r="A61" s="51" t="s">
        <v>48</v>
      </c>
      <c r="B61" s="1" t="s">
        <v>110</v>
      </c>
      <c r="C61" s="37"/>
      <c r="E61" s="25"/>
      <c r="F61" s="60"/>
    </row>
    <row r="62" spans="1:6" ht="79.2" x14ac:dyDescent="0.25">
      <c r="B62" s="1" t="s">
        <v>111</v>
      </c>
      <c r="C62" s="37" t="s">
        <v>9</v>
      </c>
      <c r="D62" s="3">
        <v>46</v>
      </c>
      <c r="E62" s="25"/>
      <c r="F62" s="60">
        <f>D62*E62</f>
        <v>0</v>
      </c>
    </row>
    <row r="63" spans="1:6" x14ac:dyDescent="0.25">
      <c r="B63" s="1" t="s">
        <v>112</v>
      </c>
      <c r="C63" s="37" t="s">
        <v>9</v>
      </c>
      <c r="D63" s="3">
        <v>25</v>
      </c>
      <c r="E63" s="25"/>
      <c r="F63" s="60">
        <f>D63*E63</f>
        <v>0</v>
      </c>
    </row>
    <row r="64" spans="1:6" x14ac:dyDescent="0.25">
      <c r="C64" s="19"/>
      <c r="E64" s="25"/>
      <c r="F64" s="60"/>
    </row>
    <row r="65" spans="1:6" ht="66" x14ac:dyDescent="0.25">
      <c r="A65" s="51" t="s">
        <v>49</v>
      </c>
      <c r="B65" s="1" t="s">
        <v>50</v>
      </c>
      <c r="C65" s="37"/>
      <c r="E65" s="25"/>
      <c r="F65" s="60"/>
    </row>
    <row r="66" spans="1:6" ht="132" x14ac:dyDescent="0.25">
      <c r="B66" s="1" t="s">
        <v>51</v>
      </c>
      <c r="C66" s="37" t="s">
        <v>9</v>
      </c>
      <c r="D66" s="3">
        <v>30</v>
      </c>
      <c r="E66" s="25"/>
      <c r="F66" s="60">
        <f>D66*E66</f>
        <v>0</v>
      </c>
    </row>
    <row r="67" spans="1:6" x14ac:dyDescent="0.25">
      <c r="C67" s="37"/>
      <c r="E67" s="25"/>
      <c r="F67" s="60"/>
    </row>
    <row r="68" spans="1:6" x14ac:dyDescent="0.25">
      <c r="A68" s="51" t="s">
        <v>52</v>
      </c>
      <c r="B68" s="1" t="s">
        <v>53</v>
      </c>
      <c r="C68" s="37"/>
      <c r="E68" s="25"/>
      <c r="F68" s="60"/>
    </row>
    <row r="69" spans="1:6" x14ac:dyDescent="0.25">
      <c r="C69" s="37" t="s">
        <v>9</v>
      </c>
      <c r="D69" s="3">
        <v>30</v>
      </c>
      <c r="E69" s="25"/>
      <c r="F69" s="60">
        <f>D69*E69</f>
        <v>0</v>
      </c>
    </row>
    <row r="70" spans="1:6" x14ac:dyDescent="0.25">
      <c r="A70" s="52"/>
      <c r="B70" s="12"/>
      <c r="C70" s="13"/>
      <c r="D70" s="14"/>
      <c r="E70" s="27"/>
      <c r="F70" s="28"/>
    </row>
    <row r="71" spans="1:6" x14ac:dyDescent="0.25">
      <c r="A71" s="53"/>
      <c r="B71" s="38" t="s">
        <v>54</v>
      </c>
      <c r="C71" s="15"/>
      <c r="D71" s="16"/>
      <c r="E71" s="29"/>
      <c r="F71" s="30">
        <f>F54+F57+F59+F62+F66+F69+F63</f>
        <v>0</v>
      </c>
    </row>
    <row r="72" spans="1:6" x14ac:dyDescent="0.25">
      <c r="E72" s="25"/>
      <c r="F72" s="26"/>
    </row>
    <row r="73" spans="1:6" x14ac:dyDescent="0.25">
      <c r="B73" s="10" t="s">
        <v>55</v>
      </c>
      <c r="E73" s="25"/>
      <c r="F73" s="60"/>
    </row>
    <row r="74" spans="1:6" x14ac:dyDescent="0.25">
      <c r="E74" s="25"/>
      <c r="F74" s="60"/>
    </row>
    <row r="75" spans="1:6" ht="92.4" x14ac:dyDescent="0.25">
      <c r="A75" s="55" t="s">
        <v>15</v>
      </c>
      <c r="B75" s="34" t="s">
        <v>56</v>
      </c>
      <c r="E75" s="25"/>
      <c r="F75" s="60"/>
    </row>
    <row r="76" spans="1:6" x14ac:dyDescent="0.25">
      <c r="C76" s="37" t="s">
        <v>10</v>
      </c>
      <c r="D76" s="3">
        <v>5500</v>
      </c>
      <c r="E76" s="25"/>
      <c r="F76" s="60">
        <f>D76*E76</f>
        <v>0</v>
      </c>
    </row>
    <row r="77" spans="1:6" x14ac:dyDescent="0.25">
      <c r="A77" s="52"/>
      <c r="B77" s="12"/>
      <c r="C77" s="13"/>
      <c r="D77" s="14"/>
      <c r="E77" s="27"/>
      <c r="F77" s="28"/>
    </row>
    <row r="78" spans="1:6" x14ac:dyDescent="0.25">
      <c r="A78" s="53"/>
      <c r="B78" s="38" t="s">
        <v>57</v>
      </c>
      <c r="C78" s="15"/>
      <c r="D78" s="16"/>
      <c r="E78" s="29"/>
      <c r="F78" s="30">
        <f>F76</f>
        <v>0</v>
      </c>
    </row>
    <row r="79" spans="1:6" x14ac:dyDescent="0.25">
      <c r="A79" s="58"/>
      <c r="B79" s="39"/>
      <c r="C79" s="40"/>
      <c r="D79" s="41"/>
      <c r="E79" s="42"/>
      <c r="F79" s="43"/>
    </row>
    <row r="80" spans="1:6" x14ac:dyDescent="0.25">
      <c r="B80" s="10" t="s">
        <v>58</v>
      </c>
      <c r="E80" s="25"/>
      <c r="F80" s="60"/>
    </row>
    <row r="81" spans="1:6" x14ac:dyDescent="0.25">
      <c r="E81" s="25"/>
      <c r="F81" s="60"/>
    </row>
    <row r="82" spans="1:6" ht="118.8" x14ac:dyDescent="0.25">
      <c r="A82" s="55" t="s">
        <v>60</v>
      </c>
      <c r="B82" s="34" t="s">
        <v>61</v>
      </c>
      <c r="E82" s="25"/>
      <c r="F82" s="60"/>
    </row>
    <row r="83" spans="1:6" x14ac:dyDescent="0.25">
      <c r="C83" s="37" t="s">
        <v>9</v>
      </c>
      <c r="D83" s="3">
        <v>10</v>
      </c>
      <c r="E83" s="25"/>
      <c r="F83" s="60">
        <f>D83*E83</f>
        <v>0</v>
      </c>
    </row>
    <row r="84" spans="1:6" x14ac:dyDescent="0.25">
      <c r="E84" s="25"/>
      <c r="F84" s="60"/>
    </row>
    <row r="85" spans="1:6" ht="198" x14ac:dyDescent="0.25">
      <c r="A85" s="55" t="s">
        <v>62</v>
      </c>
      <c r="B85" s="34" t="s">
        <v>113</v>
      </c>
      <c r="E85" s="25"/>
      <c r="F85" s="60"/>
    </row>
    <row r="86" spans="1:6" x14ac:dyDescent="0.25">
      <c r="C86" s="37" t="s">
        <v>9</v>
      </c>
      <c r="D86" s="3">
        <v>49</v>
      </c>
      <c r="E86" s="25"/>
      <c r="F86" s="60">
        <f>D86*E86</f>
        <v>0</v>
      </c>
    </row>
    <row r="87" spans="1:6" x14ac:dyDescent="0.25">
      <c r="E87" s="25"/>
      <c r="F87" s="60"/>
    </row>
    <row r="88" spans="1:6" ht="158.4" x14ac:dyDescent="0.25">
      <c r="A88" s="55" t="s">
        <v>63</v>
      </c>
      <c r="B88" s="34" t="s">
        <v>114</v>
      </c>
      <c r="E88" s="25"/>
      <c r="F88" s="60"/>
    </row>
    <row r="89" spans="1:6" x14ac:dyDescent="0.25">
      <c r="C89" s="37" t="s">
        <v>9</v>
      </c>
      <c r="D89" s="3">
        <v>21</v>
      </c>
      <c r="E89" s="25"/>
      <c r="F89" s="60">
        <f>D89*E89</f>
        <v>0</v>
      </c>
    </row>
    <row r="90" spans="1:6" x14ac:dyDescent="0.25">
      <c r="E90" s="25"/>
      <c r="F90" s="60"/>
    </row>
    <row r="91" spans="1:6" ht="145.19999999999999" x14ac:dyDescent="0.25">
      <c r="A91" s="55" t="s">
        <v>115</v>
      </c>
      <c r="B91" s="34" t="s">
        <v>116</v>
      </c>
      <c r="E91" s="25"/>
      <c r="F91" s="60"/>
    </row>
    <row r="92" spans="1:6" x14ac:dyDescent="0.25">
      <c r="C92" s="37" t="s">
        <v>9</v>
      </c>
      <c r="D92" s="3">
        <v>83</v>
      </c>
      <c r="E92" s="25"/>
      <c r="F92" s="60">
        <f>D92*E92</f>
        <v>0</v>
      </c>
    </row>
    <row r="93" spans="1:6" x14ac:dyDescent="0.25">
      <c r="A93" s="52"/>
      <c r="B93" s="12"/>
      <c r="C93" s="13"/>
      <c r="D93" s="14"/>
      <c r="E93" s="27"/>
      <c r="F93" s="28"/>
    </row>
    <row r="94" spans="1:6" ht="26.4" x14ac:dyDescent="0.25">
      <c r="A94" s="53"/>
      <c r="B94" s="38" t="s">
        <v>59</v>
      </c>
      <c r="C94" s="15"/>
      <c r="D94" s="16"/>
      <c r="E94" s="29"/>
      <c r="F94" s="30">
        <f>F83+F86+F89+F92</f>
        <v>0</v>
      </c>
    </row>
    <row r="95" spans="1:6" x14ac:dyDescent="0.25">
      <c r="A95" s="58"/>
      <c r="B95" s="39"/>
      <c r="C95" s="40"/>
      <c r="D95" s="41"/>
      <c r="E95" s="42"/>
      <c r="F95" s="43"/>
    </row>
    <row r="96" spans="1:6" x14ac:dyDescent="0.25">
      <c r="B96" s="10" t="s">
        <v>64</v>
      </c>
      <c r="E96" s="25"/>
      <c r="F96" s="60"/>
    </row>
    <row r="97" spans="1:6" x14ac:dyDescent="0.25">
      <c r="E97" s="25"/>
      <c r="F97" s="60"/>
    </row>
    <row r="98" spans="1:6" ht="105.6" x14ac:dyDescent="0.25">
      <c r="A98" s="55" t="s">
        <v>65</v>
      </c>
      <c r="B98" s="34" t="s">
        <v>66</v>
      </c>
      <c r="E98" s="25"/>
      <c r="F98" s="60"/>
    </row>
    <row r="99" spans="1:6" x14ac:dyDescent="0.25">
      <c r="C99" s="37" t="s">
        <v>8</v>
      </c>
      <c r="D99" s="3">
        <v>15</v>
      </c>
      <c r="E99" s="25"/>
      <c r="F99" s="60">
        <f>D99*E99</f>
        <v>0</v>
      </c>
    </row>
    <row r="100" spans="1:6" x14ac:dyDescent="0.25">
      <c r="E100" s="25"/>
      <c r="F100" s="60"/>
    </row>
    <row r="101" spans="1:6" ht="105.6" x14ac:dyDescent="0.25">
      <c r="A101" s="55" t="s">
        <v>67</v>
      </c>
      <c r="B101" s="34" t="s">
        <v>117</v>
      </c>
      <c r="E101" s="25"/>
      <c r="F101" s="60"/>
    </row>
    <row r="102" spans="1:6" x14ac:dyDescent="0.25">
      <c r="C102" s="37" t="s">
        <v>8</v>
      </c>
      <c r="D102" s="3">
        <v>105</v>
      </c>
      <c r="E102" s="25"/>
      <c r="F102" s="60">
        <f>D102*E102</f>
        <v>0</v>
      </c>
    </row>
    <row r="103" spans="1:6" x14ac:dyDescent="0.25">
      <c r="A103" s="52"/>
      <c r="B103" s="12"/>
      <c r="C103" s="13"/>
      <c r="D103" s="14"/>
      <c r="E103" s="27"/>
      <c r="F103" s="28"/>
    </row>
    <row r="104" spans="1:6" x14ac:dyDescent="0.25">
      <c r="A104" s="53"/>
      <c r="B104" s="38" t="s">
        <v>68</v>
      </c>
      <c r="C104" s="15"/>
      <c r="D104" s="16"/>
      <c r="E104" s="29"/>
      <c r="F104" s="30">
        <f>F99+F102</f>
        <v>0</v>
      </c>
    </row>
    <row r="105" spans="1:6" x14ac:dyDescent="0.25">
      <c r="A105" s="58"/>
      <c r="B105" s="39"/>
      <c r="C105" s="40"/>
      <c r="D105" s="41"/>
      <c r="E105" s="42"/>
      <c r="F105" s="43"/>
    </row>
    <row r="106" spans="1:6" x14ac:dyDescent="0.25">
      <c r="B106" s="10" t="s">
        <v>69</v>
      </c>
      <c r="E106" s="25"/>
      <c r="F106" s="60"/>
    </row>
    <row r="107" spans="1:6" x14ac:dyDescent="0.25">
      <c r="E107" s="25"/>
      <c r="F107" s="60"/>
    </row>
    <row r="108" spans="1:6" ht="26.4" x14ac:dyDescent="0.25">
      <c r="A108" s="55" t="s">
        <v>70</v>
      </c>
      <c r="B108" s="34" t="s">
        <v>71</v>
      </c>
      <c r="E108" s="25"/>
      <c r="F108" s="60"/>
    </row>
    <row r="109" spans="1:6" x14ac:dyDescent="0.25">
      <c r="C109" s="37" t="s">
        <v>8</v>
      </c>
      <c r="D109" s="3">
        <v>2</v>
      </c>
      <c r="E109" s="25"/>
      <c r="F109" s="60">
        <f>D109*E109</f>
        <v>0</v>
      </c>
    </row>
    <row r="110" spans="1:6" x14ac:dyDescent="0.25">
      <c r="A110" s="52"/>
      <c r="B110" s="12"/>
      <c r="C110" s="13"/>
      <c r="D110" s="14"/>
      <c r="E110" s="27"/>
      <c r="F110" s="28"/>
    </row>
    <row r="111" spans="1:6" x14ac:dyDescent="0.25">
      <c r="A111" s="53"/>
      <c r="B111" s="38" t="s">
        <v>72</v>
      </c>
      <c r="C111" s="15"/>
      <c r="D111" s="16"/>
      <c r="E111" s="29"/>
      <c r="F111" s="30">
        <f>F109</f>
        <v>0</v>
      </c>
    </row>
    <row r="112" spans="1:6" x14ac:dyDescent="0.25">
      <c r="A112" s="58"/>
      <c r="B112" s="39"/>
      <c r="C112" s="40"/>
      <c r="D112" s="41"/>
      <c r="E112" s="42"/>
      <c r="F112" s="43"/>
    </row>
    <row r="113" spans="1:6" x14ac:dyDescent="0.25">
      <c r="B113" s="10" t="s">
        <v>73</v>
      </c>
      <c r="E113" s="25"/>
      <c r="F113" s="60"/>
    </row>
    <row r="114" spans="1:6" x14ac:dyDescent="0.25">
      <c r="B114" s="10"/>
      <c r="E114" s="25"/>
      <c r="F114" s="60"/>
    </row>
    <row r="115" spans="1:6" ht="224.4" x14ac:dyDescent="0.25">
      <c r="A115" s="55" t="s">
        <v>18</v>
      </c>
      <c r="B115" s="1" t="s">
        <v>118</v>
      </c>
      <c r="E115" s="25"/>
      <c r="F115" s="60"/>
    </row>
    <row r="116" spans="1:6" x14ac:dyDescent="0.25">
      <c r="B116" s="35" t="s">
        <v>119</v>
      </c>
      <c r="C116" s="37"/>
      <c r="E116" s="25"/>
      <c r="F116" s="60"/>
    </row>
    <row r="117" spans="1:6" ht="26.4" x14ac:dyDescent="0.25">
      <c r="B117" s="35" t="s">
        <v>120</v>
      </c>
      <c r="C117" s="37"/>
      <c r="E117" s="25"/>
      <c r="F117" s="60"/>
    </row>
    <row r="118" spans="1:6" x14ac:dyDescent="0.25">
      <c r="B118" s="35" t="s">
        <v>121</v>
      </c>
      <c r="C118" s="37"/>
      <c r="E118" s="25"/>
      <c r="F118" s="60"/>
    </row>
    <row r="119" spans="1:6" x14ac:dyDescent="0.25">
      <c r="B119" s="35"/>
      <c r="C119" s="37" t="s">
        <v>8</v>
      </c>
      <c r="D119" s="3">
        <v>45</v>
      </c>
      <c r="E119" s="25"/>
      <c r="F119" s="60">
        <f t="shared" ref="F119" si="0">D119*E119</f>
        <v>0</v>
      </c>
    </row>
    <row r="120" spans="1:6" x14ac:dyDescent="0.25">
      <c r="B120" s="35"/>
      <c r="C120" s="37"/>
      <c r="E120" s="25"/>
      <c r="F120" s="60"/>
    </row>
    <row r="121" spans="1:6" ht="250.8" x14ac:dyDescent="0.25">
      <c r="A121" s="55" t="s">
        <v>122</v>
      </c>
      <c r="B121" s="1" t="s">
        <v>123</v>
      </c>
      <c r="E121" s="25"/>
      <c r="F121" s="60"/>
    </row>
    <row r="122" spans="1:6" x14ac:dyDescent="0.25">
      <c r="B122" s="35"/>
      <c r="C122" s="37" t="s">
        <v>8</v>
      </c>
      <c r="D122" s="3">
        <v>85</v>
      </c>
      <c r="E122" s="25"/>
      <c r="F122" s="60">
        <f t="shared" ref="F122" si="1">D122*E122</f>
        <v>0</v>
      </c>
    </row>
    <row r="123" spans="1:6" x14ac:dyDescent="0.25">
      <c r="B123" s="35"/>
      <c r="C123" s="37"/>
      <c r="E123" s="25"/>
      <c r="F123" s="60"/>
    </row>
    <row r="124" spans="1:6" ht="198" x14ac:dyDescent="0.25">
      <c r="A124" s="55" t="s">
        <v>124</v>
      </c>
      <c r="B124" s="1" t="s">
        <v>125</v>
      </c>
      <c r="E124" s="25"/>
      <c r="F124" s="60"/>
    </row>
    <row r="125" spans="1:6" x14ac:dyDescent="0.25">
      <c r="B125" s="72" t="s">
        <v>74</v>
      </c>
      <c r="C125" s="37" t="s">
        <v>8</v>
      </c>
      <c r="D125" s="3">
        <v>10</v>
      </c>
      <c r="E125" s="25"/>
      <c r="F125" s="60">
        <f t="shared" ref="F125" si="2">D125*E125</f>
        <v>0</v>
      </c>
    </row>
    <row r="126" spans="1:6" x14ac:dyDescent="0.25">
      <c r="B126" s="72" t="s">
        <v>75</v>
      </c>
      <c r="C126" s="37" t="s">
        <v>8</v>
      </c>
      <c r="D126" s="3">
        <v>6</v>
      </c>
      <c r="E126" s="25"/>
      <c r="F126" s="60">
        <f t="shared" ref="F126:F127" si="3">D126*E126</f>
        <v>0</v>
      </c>
    </row>
    <row r="127" spans="1:6" x14ac:dyDescent="0.25">
      <c r="B127" s="72" t="s">
        <v>76</v>
      </c>
      <c r="C127" s="37" t="s">
        <v>8</v>
      </c>
      <c r="D127" s="3">
        <v>15</v>
      </c>
      <c r="E127" s="25"/>
      <c r="F127" s="60">
        <f t="shared" si="3"/>
        <v>0</v>
      </c>
    </row>
    <row r="128" spans="1:6" x14ac:dyDescent="0.25">
      <c r="B128" s="72" t="s">
        <v>77</v>
      </c>
      <c r="C128" s="37" t="s">
        <v>8</v>
      </c>
      <c r="D128" s="3">
        <v>12</v>
      </c>
      <c r="E128" s="25"/>
      <c r="F128" s="60">
        <f t="shared" ref="F128" si="4">D128*E128</f>
        <v>0</v>
      </c>
    </row>
    <row r="129" spans="1:6" x14ac:dyDescent="0.25">
      <c r="B129" s="35"/>
      <c r="C129" s="37"/>
      <c r="E129" s="25"/>
      <c r="F129" s="60"/>
    </row>
    <row r="130" spans="1:6" x14ac:dyDescent="0.25">
      <c r="A130" s="52"/>
      <c r="B130" s="12"/>
      <c r="C130" s="13"/>
      <c r="D130" s="14"/>
      <c r="E130" s="27"/>
      <c r="F130" s="28"/>
    </row>
    <row r="131" spans="1:6" x14ac:dyDescent="0.25">
      <c r="A131" s="53"/>
      <c r="B131" s="38" t="s">
        <v>20</v>
      </c>
      <c r="C131" s="15"/>
      <c r="D131" s="16"/>
      <c r="E131" s="29"/>
      <c r="F131" s="30">
        <f>F119+F122+F125+F126+F127+F128</f>
        <v>0</v>
      </c>
    </row>
    <row r="132" spans="1:6" x14ac:dyDescent="0.25">
      <c r="A132" s="58"/>
      <c r="B132" s="39"/>
      <c r="C132" s="40"/>
      <c r="D132" s="41"/>
      <c r="E132" s="42"/>
      <c r="F132" s="43"/>
    </row>
    <row r="133" spans="1:6" x14ac:dyDescent="0.25">
      <c r="B133" s="10" t="s">
        <v>78</v>
      </c>
      <c r="E133" s="25"/>
      <c r="F133" s="60"/>
    </row>
    <row r="134" spans="1:6" x14ac:dyDescent="0.25">
      <c r="E134" s="25"/>
      <c r="F134" s="60"/>
    </row>
    <row r="135" spans="1:6" ht="369.6" x14ac:dyDescent="0.25">
      <c r="A135" s="55" t="s">
        <v>79</v>
      </c>
      <c r="B135" s="34" t="s">
        <v>130</v>
      </c>
      <c r="E135" s="25"/>
      <c r="F135" s="60"/>
    </row>
    <row r="136" spans="1:6" x14ac:dyDescent="0.25">
      <c r="B136" s="73" t="s">
        <v>126</v>
      </c>
      <c r="C136" s="37" t="s">
        <v>8</v>
      </c>
      <c r="D136" s="3">
        <v>85</v>
      </c>
      <c r="E136" s="25"/>
      <c r="F136" s="60">
        <f>D136*E136</f>
        <v>0</v>
      </c>
    </row>
    <row r="137" spans="1:6" x14ac:dyDescent="0.25">
      <c r="B137" s="73" t="s">
        <v>127</v>
      </c>
      <c r="C137" s="37" t="s">
        <v>8</v>
      </c>
      <c r="D137" s="3">
        <v>12</v>
      </c>
      <c r="E137" s="25"/>
      <c r="F137" s="60">
        <f>D137*E137</f>
        <v>0</v>
      </c>
    </row>
    <row r="138" spans="1:6" x14ac:dyDescent="0.25">
      <c r="B138" s="73" t="s">
        <v>128</v>
      </c>
      <c r="C138" s="37" t="s">
        <v>8</v>
      </c>
      <c r="D138" s="3">
        <v>35</v>
      </c>
      <c r="E138" s="25"/>
      <c r="F138" s="60">
        <f>D138*E138</f>
        <v>0</v>
      </c>
    </row>
    <row r="139" spans="1:6" x14ac:dyDescent="0.25">
      <c r="B139" s="73" t="s">
        <v>129</v>
      </c>
      <c r="C139" s="37" t="s">
        <v>8</v>
      </c>
      <c r="D139" s="3">
        <v>35</v>
      </c>
      <c r="E139" s="25"/>
      <c r="F139" s="60">
        <f>D139*E139</f>
        <v>0</v>
      </c>
    </row>
    <row r="140" spans="1:6" x14ac:dyDescent="0.25">
      <c r="B140" s="35"/>
      <c r="C140" s="37"/>
      <c r="E140" s="25"/>
      <c r="F140" s="60"/>
    </row>
    <row r="141" spans="1:6" x14ac:dyDescent="0.25">
      <c r="A141" s="52"/>
      <c r="B141" s="12"/>
      <c r="C141" s="13"/>
      <c r="D141" s="14"/>
      <c r="E141" s="27"/>
      <c r="F141" s="28"/>
    </row>
    <row r="142" spans="1:6" x14ac:dyDescent="0.25">
      <c r="A142" s="53"/>
      <c r="B142" s="38" t="s">
        <v>80</v>
      </c>
      <c r="C142" s="15"/>
      <c r="D142" s="16"/>
      <c r="E142" s="29"/>
      <c r="F142" s="30">
        <f>F136+F137+F138+F139</f>
        <v>0</v>
      </c>
    </row>
    <row r="143" spans="1:6" x14ac:dyDescent="0.25">
      <c r="A143" s="58"/>
      <c r="B143" s="39"/>
      <c r="C143" s="40"/>
      <c r="D143" s="41"/>
      <c r="E143" s="42"/>
      <c r="F143" s="43"/>
    </row>
    <row r="144" spans="1:6" x14ac:dyDescent="0.25">
      <c r="B144" s="10" t="s">
        <v>131</v>
      </c>
      <c r="E144" s="25"/>
      <c r="F144" s="60"/>
    </row>
    <row r="145" spans="1:6" x14ac:dyDescent="0.25">
      <c r="E145" s="25"/>
      <c r="F145" s="60"/>
    </row>
    <row r="146" spans="1:6" ht="158.4" x14ac:dyDescent="0.25">
      <c r="A146" s="55" t="s">
        <v>81</v>
      </c>
      <c r="B146" s="34" t="s">
        <v>136</v>
      </c>
      <c r="E146" s="25"/>
      <c r="F146" s="60"/>
    </row>
    <row r="147" spans="1:6" x14ac:dyDescent="0.25">
      <c r="B147" s="73" t="s">
        <v>133</v>
      </c>
      <c r="C147" s="37" t="s">
        <v>8</v>
      </c>
      <c r="D147" s="3">
        <v>85</v>
      </c>
      <c r="E147" s="25"/>
      <c r="F147" s="60">
        <f>D147*E147</f>
        <v>0</v>
      </c>
    </row>
    <row r="148" spans="1:6" x14ac:dyDescent="0.25">
      <c r="E148" s="25"/>
      <c r="F148" s="60"/>
    </row>
    <row r="149" spans="1:6" ht="158.4" x14ac:dyDescent="0.25">
      <c r="A149" s="55" t="s">
        <v>134</v>
      </c>
      <c r="B149" s="34" t="s">
        <v>137</v>
      </c>
      <c r="E149" s="25"/>
      <c r="F149" s="60"/>
    </row>
    <row r="150" spans="1:6" x14ac:dyDescent="0.25">
      <c r="B150" s="73" t="s">
        <v>135</v>
      </c>
      <c r="C150" s="37" t="s">
        <v>8</v>
      </c>
      <c r="D150" s="3">
        <v>32</v>
      </c>
      <c r="E150" s="25"/>
      <c r="F150" s="60">
        <f>D150*E150</f>
        <v>0</v>
      </c>
    </row>
    <row r="151" spans="1:6" x14ac:dyDescent="0.25">
      <c r="A151" s="52"/>
      <c r="B151" s="12"/>
      <c r="C151" s="13"/>
      <c r="D151" s="14"/>
      <c r="E151" s="27"/>
      <c r="F151" s="28"/>
    </row>
    <row r="152" spans="1:6" x14ac:dyDescent="0.25">
      <c r="A152" s="53"/>
      <c r="B152" s="38" t="s">
        <v>132</v>
      </c>
      <c r="C152" s="15"/>
      <c r="D152" s="16"/>
      <c r="E152" s="29"/>
      <c r="F152" s="30">
        <f>F147+F150</f>
        <v>0</v>
      </c>
    </row>
    <row r="153" spans="1:6" x14ac:dyDescent="0.25">
      <c r="A153" s="58"/>
      <c r="B153" s="39"/>
      <c r="C153" s="40"/>
      <c r="D153" s="41"/>
      <c r="E153" s="42"/>
      <c r="F153" s="43"/>
    </row>
    <row r="154" spans="1:6" x14ac:dyDescent="0.25">
      <c r="B154" s="10" t="s">
        <v>138</v>
      </c>
      <c r="E154" s="25"/>
      <c r="F154" s="60"/>
    </row>
    <row r="155" spans="1:6" x14ac:dyDescent="0.25">
      <c r="E155" s="25"/>
      <c r="F155" s="60"/>
    </row>
    <row r="156" spans="1:6" ht="39.6" x14ac:dyDescent="0.25">
      <c r="A156" s="55" t="s">
        <v>83</v>
      </c>
      <c r="B156" s="34" t="s">
        <v>140</v>
      </c>
      <c r="E156" s="25"/>
      <c r="F156" s="60"/>
    </row>
    <row r="157" spans="1:6" x14ac:dyDescent="0.25">
      <c r="B157" s="35" t="s">
        <v>139</v>
      </c>
      <c r="C157" s="37" t="s">
        <v>8</v>
      </c>
      <c r="D157" s="3">
        <v>26</v>
      </c>
      <c r="E157" s="25"/>
      <c r="F157" s="60">
        <f>D157*E157</f>
        <v>0</v>
      </c>
    </row>
    <row r="158" spans="1:6" x14ac:dyDescent="0.25">
      <c r="B158" s="35"/>
      <c r="C158" s="37"/>
      <c r="E158" s="25"/>
      <c r="F158" s="60"/>
    </row>
    <row r="159" spans="1:6" x14ac:dyDescent="0.25">
      <c r="A159" s="52"/>
      <c r="B159" s="12"/>
      <c r="C159" s="13"/>
      <c r="D159" s="14"/>
      <c r="E159" s="27"/>
      <c r="F159" s="28"/>
    </row>
    <row r="160" spans="1:6" x14ac:dyDescent="0.25">
      <c r="A160" s="53"/>
      <c r="B160" s="38" t="s">
        <v>82</v>
      </c>
      <c r="C160" s="15"/>
      <c r="D160" s="16"/>
      <c r="E160" s="29"/>
      <c r="F160" s="30">
        <f>F157</f>
        <v>0</v>
      </c>
    </row>
    <row r="161" spans="1:6" x14ac:dyDescent="0.25">
      <c r="A161" s="58"/>
      <c r="B161" s="39"/>
      <c r="C161" s="40"/>
      <c r="D161" s="41"/>
      <c r="E161" s="42"/>
      <c r="F161" s="43"/>
    </row>
    <row r="162" spans="1:6" x14ac:dyDescent="0.25">
      <c r="B162" s="10" t="s">
        <v>141</v>
      </c>
      <c r="E162" s="25"/>
      <c r="F162" s="60"/>
    </row>
    <row r="163" spans="1:6" x14ac:dyDescent="0.25">
      <c r="E163" s="25"/>
      <c r="F163" s="60"/>
    </row>
    <row r="164" spans="1:6" ht="409.6" x14ac:dyDescent="0.25">
      <c r="A164" s="55" t="s">
        <v>85</v>
      </c>
      <c r="B164" s="34" t="s">
        <v>145</v>
      </c>
      <c r="E164" s="25"/>
      <c r="F164" s="60"/>
    </row>
    <row r="165" spans="1:6" ht="18.600000000000001" customHeight="1" x14ac:dyDescent="0.25">
      <c r="B165" s="74" t="s">
        <v>142</v>
      </c>
      <c r="C165" s="37" t="s">
        <v>8</v>
      </c>
      <c r="D165" s="3">
        <v>82</v>
      </c>
      <c r="E165" s="25"/>
      <c r="F165" s="60">
        <f>D165*E165</f>
        <v>0</v>
      </c>
    </row>
    <row r="166" spans="1:6" x14ac:dyDescent="0.25">
      <c r="B166" s="74" t="s">
        <v>143</v>
      </c>
      <c r="C166" s="37" t="s">
        <v>8</v>
      </c>
      <c r="D166" s="3">
        <v>82</v>
      </c>
      <c r="E166" s="25"/>
      <c r="F166" s="60">
        <f>D166*E166</f>
        <v>0</v>
      </c>
    </row>
    <row r="167" spans="1:6" x14ac:dyDescent="0.25">
      <c r="B167" s="75" t="s">
        <v>144</v>
      </c>
      <c r="C167" s="37" t="s">
        <v>8</v>
      </c>
      <c r="D167" s="3">
        <v>54</v>
      </c>
      <c r="E167" s="25"/>
      <c r="F167" s="60">
        <f>D167*E167</f>
        <v>0</v>
      </c>
    </row>
    <row r="168" spans="1:6" x14ac:dyDescent="0.25">
      <c r="B168" s="35"/>
      <c r="C168" s="37"/>
      <c r="E168" s="25"/>
      <c r="F168" s="60"/>
    </row>
    <row r="169" spans="1:6" x14ac:dyDescent="0.25">
      <c r="A169" s="52"/>
      <c r="B169" s="12"/>
      <c r="C169" s="13"/>
      <c r="D169" s="14"/>
      <c r="E169" s="27"/>
      <c r="F169" s="28"/>
    </row>
    <row r="170" spans="1:6" x14ac:dyDescent="0.25">
      <c r="A170" s="53"/>
      <c r="B170" s="38" t="s">
        <v>146</v>
      </c>
      <c r="C170" s="15"/>
      <c r="D170" s="16"/>
      <c r="E170" s="29"/>
      <c r="F170" s="30">
        <f>F165+F166+F167</f>
        <v>0</v>
      </c>
    </row>
    <row r="171" spans="1:6" x14ac:dyDescent="0.25">
      <c r="A171" s="58"/>
      <c r="B171" s="39"/>
      <c r="C171" s="40"/>
      <c r="D171" s="41"/>
      <c r="E171" s="42"/>
      <c r="F171" s="43"/>
    </row>
    <row r="172" spans="1:6" x14ac:dyDescent="0.25">
      <c r="B172" s="10" t="s">
        <v>147</v>
      </c>
      <c r="E172" s="25"/>
      <c r="F172" s="60"/>
    </row>
    <row r="173" spans="1:6" x14ac:dyDescent="0.25">
      <c r="E173" s="25"/>
      <c r="F173" s="60"/>
    </row>
    <row r="174" spans="1:6" ht="409.6" customHeight="1" x14ac:dyDescent="0.25">
      <c r="A174" s="55" t="s">
        <v>87</v>
      </c>
      <c r="B174" s="34" t="s">
        <v>148</v>
      </c>
      <c r="E174" s="25"/>
      <c r="F174" s="60"/>
    </row>
    <row r="175" spans="1:6" ht="52.8" x14ac:dyDescent="0.25">
      <c r="B175" s="35" t="s">
        <v>149</v>
      </c>
      <c r="C175" s="37" t="s">
        <v>8</v>
      </c>
      <c r="D175" s="3">
        <v>162</v>
      </c>
      <c r="E175" s="25"/>
      <c r="F175" s="60">
        <f>D175*E175</f>
        <v>0</v>
      </c>
    </row>
    <row r="176" spans="1:6" x14ac:dyDescent="0.25">
      <c r="B176" s="35"/>
      <c r="C176" s="37"/>
      <c r="E176" s="25"/>
      <c r="F176" s="60"/>
    </row>
    <row r="177" spans="1:6" x14ac:dyDescent="0.25">
      <c r="A177" s="52"/>
      <c r="B177" s="12"/>
      <c r="C177" s="13"/>
      <c r="D177" s="14"/>
      <c r="E177" s="27"/>
      <c r="F177" s="28"/>
    </row>
    <row r="178" spans="1:6" x14ac:dyDescent="0.25">
      <c r="A178" s="53"/>
      <c r="B178" s="38" t="s">
        <v>84</v>
      </c>
      <c r="C178" s="15"/>
      <c r="D178" s="16"/>
      <c r="E178" s="29"/>
      <c r="F178" s="30">
        <f>F175</f>
        <v>0</v>
      </c>
    </row>
    <row r="179" spans="1:6" x14ac:dyDescent="0.25">
      <c r="A179" s="58"/>
      <c r="B179" s="39"/>
      <c r="C179" s="40"/>
      <c r="D179" s="41"/>
      <c r="E179" s="42"/>
      <c r="F179" s="43"/>
    </row>
    <row r="180" spans="1:6" x14ac:dyDescent="0.25">
      <c r="B180" s="10" t="s">
        <v>150</v>
      </c>
      <c r="E180" s="25"/>
      <c r="F180" s="60"/>
    </row>
    <row r="181" spans="1:6" x14ac:dyDescent="0.25">
      <c r="E181" s="25"/>
      <c r="F181" s="60"/>
    </row>
    <row r="182" spans="1:6" ht="205.8" customHeight="1" x14ac:dyDescent="0.25">
      <c r="A182" s="55" t="s">
        <v>89</v>
      </c>
      <c r="B182" s="34" t="s">
        <v>151</v>
      </c>
      <c r="E182" s="25"/>
      <c r="F182" s="60"/>
    </row>
    <row r="183" spans="1:6" x14ac:dyDescent="0.25">
      <c r="B183" s="35" t="s">
        <v>152</v>
      </c>
      <c r="C183" s="37" t="s">
        <v>8</v>
      </c>
      <c r="D183" s="3">
        <v>10</v>
      </c>
      <c r="E183" s="25"/>
      <c r="F183" s="60">
        <f>D183*E183</f>
        <v>0</v>
      </c>
    </row>
    <row r="184" spans="1:6" x14ac:dyDescent="0.25">
      <c r="B184" s="35"/>
      <c r="C184" s="37"/>
      <c r="E184" s="25"/>
      <c r="F184" s="60"/>
    </row>
    <row r="185" spans="1:6" x14ac:dyDescent="0.25">
      <c r="A185" s="52"/>
      <c r="B185" s="12"/>
      <c r="C185" s="13"/>
      <c r="D185" s="14"/>
      <c r="E185" s="27"/>
      <c r="F185" s="28"/>
    </row>
    <row r="186" spans="1:6" x14ac:dyDescent="0.25">
      <c r="A186" s="53"/>
      <c r="B186" s="38" t="s">
        <v>86</v>
      </c>
      <c r="C186" s="15"/>
      <c r="D186" s="16"/>
      <c r="E186" s="29"/>
      <c r="F186" s="30">
        <f>F183</f>
        <v>0</v>
      </c>
    </row>
    <row r="187" spans="1:6" x14ac:dyDescent="0.25">
      <c r="A187" s="58"/>
      <c r="B187" s="39"/>
      <c r="C187" s="40"/>
      <c r="D187" s="41"/>
      <c r="E187" s="42"/>
      <c r="F187" s="43"/>
    </row>
    <row r="188" spans="1:6" x14ac:dyDescent="0.25">
      <c r="B188" s="10" t="s">
        <v>153</v>
      </c>
      <c r="E188" s="25"/>
      <c r="F188" s="60"/>
    </row>
    <row r="189" spans="1:6" x14ac:dyDescent="0.25">
      <c r="E189" s="25"/>
      <c r="F189" s="60"/>
    </row>
    <row r="190" spans="1:6" ht="224.4" x14ac:dyDescent="0.25">
      <c r="A190" s="55" t="s">
        <v>91</v>
      </c>
      <c r="B190" s="34" t="s">
        <v>154</v>
      </c>
      <c r="E190" s="25"/>
      <c r="F190" s="60"/>
    </row>
    <row r="191" spans="1:6" x14ac:dyDescent="0.25">
      <c r="B191" s="72" t="s">
        <v>155</v>
      </c>
      <c r="C191" s="37" t="s">
        <v>19</v>
      </c>
      <c r="D191" s="3">
        <v>4</v>
      </c>
      <c r="E191" s="25"/>
      <c r="F191" s="60">
        <f>D191*E191</f>
        <v>0</v>
      </c>
    </row>
    <row r="192" spans="1:6" x14ac:dyDescent="0.25">
      <c r="B192" s="72" t="s">
        <v>156</v>
      </c>
      <c r="C192" s="37" t="s">
        <v>19</v>
      </c>
      <c r="D192" s="3">
        <v>2</v>
      </c>
      <c r="E192" s="25"/>
      <c r="F192" s="60">
        <f t="shared" ref="F192" si="5">D192*E192</f>
        <v>0</v>
      </c>
    </row>
    <row r="193" spans="1:6" x14ac:dyDescent="0.25">
      <c r="E193" s="25"/>
      <c r="F193" s="60"/>
    </row>
    <row r="194" spans="1:6" ht="222.6" customHeight="1" x14ac:dyDescent="0.25">
      <c r="A194" s="55" t="s">
        <v>94</v>
      </c>
      <c r="B194" s="34" t="s">
        <v>157</v>
      </c>
      <c r="E194" s="25"/>
      <c r="F194" s="60"/>
    </row>
    <row r="195" spans="1:6" x14ac:dyDescent="0.25">
      <c r="B195" s="35" t="s">
        <v>158</v>
      </c>
      <c r="C195" s="37" t="s">
        <v>10</v>
      </c>
      <c r="D195" s="3">
        <v>4.5</v>
      </c>
      <c r="E195" s="25"/>
      <c r="F195" s="60">
        <f>D195*E195</f>
        <v>0</v>
      </c>
    </row>
    <row r="196" spans="1:6" x14ac:dyDescent="0.25">
      <c r="B196" s="35"/>
      <c r="C196" s="37"/>
      <c r="E196" s="25"/>
      <c r="F196" s="60"/>
    </row>
    <row r="197" spans="1:6" x14ac:dyDescent="0.25">
      <c r="A197" s="52"/>
      <c r="B197" s="12"/>
      <c r="C197" s="13"/>
      <c r="D197" s="14"/>
      <c r="E197" s="27"/>
      <c r="F197" s="28"/>
    </row>
    <row r="198" spans="1:6" x14ac:dyDescent="0.25">
      <c r="A198" s="53"/>
      <c r="B198" s="38" t="s">
        <v>88</v>
      </c>
      <c r="C198" s="15"/>
      <c r="D198" s="16"/>
      <c r="E198" s="29"/>
      <c r="F198" s="30">
        <f>F191+F192+F195</f>
        <v>0</v>
      </c>
    </row>
    <row r="199" spans="1:6" x14ac:dyDescent="0.25">
      <c r="A199" s="58"/>
      <c r="B199" s="39"/>
      <c r="C199" s="40"/>
      <c r="D199" s="41"/>
      <c r="E199" s="42"/>
      <c r="F199" s="43"/>
    </row>
    <row r="200" spans="1:6" x14ac:dyDescent="0.25">
      <c r="B200" s="10" t="s">
        <v>159</v>
      </c>
      <c r="E200" s="25"/>
      <c r="F200" s="60"/>
    </row>
    <row r="201" spans="1:6" x14ac:dyDescent="0.25">
      <c r="E201" s="25"/>
      <c r="F201" s="60"/>
    </row>
    <row r="202" spans="1:6" ht="409.6" x14ac:dyDescent="0.25">
      <c r="A202" s="55" t="s">
        <v>98</v>
      </c>
      <c r="B202" s="34" t="s">
        <v>161</v>
      </c>
      <c r="E202" s="25"/>
      <c r="F202" s="60"/>
    </row>
    <row r="203" spans="1:6" x14ac:dyDescent="0.25">
      <c r="B203" s="76" t="s">
        <v>160</v>
      </c>
      <c r="C203" s="37" t="s">
        <v>19</v>
      </c>
      <c r="D203" s="3">
        <v>2</v>
      </c>
      <c r="E203" s="25"/>
      <c r="F203" s="60">
        <f>D203*E203</f>
        <v>0</v>
      </c>
    </row>
    <row r="204" spans="1:6" x14ac:dyDescent="0.25">
      <c r="A204" s="52"/>
      <c r="B204" s="12"/>
      <c r="C204" s="13"/>
      <c r="D204" s="14"/>
      <c r="E204" s="27"/>
      <c r="F204" s="28"/>
    </row>
    <row r="205" spans="1:6" x14ac:dyDescent="0.25">
      <c r="A205" s="53"/>
      <c r="B205" s="38" t="s">
        <v>162</v>
      </c>
      <c r="C205" s="15"/>
      <c r="D205" s="16"/>
      <c r="E205" s="29"/>
      <c r="F205" s="30">
        <f>F203</f>
        <v>0</v>
      </c>
    </row>
    <row r="206" spans="1:6" x14ac:dyDescent="0.25">
      <c r="A206" s="58"/>
      <c r="B206" s="39"/>
      <c r="C206" s="40"/>
      <c r="D206" s="41"/>
      <c r="E206" s="42"/>
      <c r="F206" s="43"/>
    </row>
    <row r="207" spans="1:6" x14ac:dyDescent="0.25">
      <c r="B207" s="10" t="s">
        <v>163</v>
      </c>
      <c r="E207" s="25"/>
      <c r="F207" s="60"/>
    </row>
    <row r="208" spans="1:6" x14ac:dyDescent="0.25">
      <c r="E208" s="25"/>
      <c r="F208" s="60"/>
    </row>
    <row r="209" spans="1:6" ht="211.2" x14ac:dyDescent="0.25">
      <c r="A209" s="55" t="s">
        <v>164</v>
      </c>
      <c r="B209" s="34" t="s">
        <v>165</v>
      </c>
      <c r="E209" s="25"/>
      <c r="F209" s="60"/>
    </row>
    <row r="210" spans="1:6" x14ac:dyDescent="0.25">
      <c r="B210" s="35" t="s">
        <v>166</v>
      </c>
      <c r="C210" s="37" t="s">
        <v>8</v>
      </c>
      <c r="D210" s="3">
        <v>85</v>
      </c>
      <c r="E210" s="25"/>
      <c r="F210" s="60">
        <f>D210*E210</f>
        <v>0</v>
      </c>
    </row>
    <row r="211" spans="1:6" x14ac:dyDescent="0.25">
      <c r="A211" s="52"/>
      <c r="B211" s="12"/>
      <c r="C211" s="13"/>
      <c r="D211" s="14"/>
      <c r="E211" s="27"/>
      <c r="F211" s="28"/>
    </row>
    <row r="212" spans="1:6" x14ac:dyDescent="0.25">
      <c r="A212" s="53"/>
      <c r="B212" s="38" t="s">
        <v>90</v>
      </c>
      <c r="C212" s="15"/>
      <c r="D212" s="16"/>
      <c r="E212" s="29"/>
      <c r="F212" s="30">
        <f>F210</f>
        <v>0</v>
      </c>
    </row>
    <row r="213" spans="1:6" x14ac:dyDescent="0.25">
      <c r="A213" s="58"/>
      <c r="B213" s="39"/>
      <c r="C213" s="40"/>
      <c r="D213" s="41"/>
      <c r="E213" s="42"/>
      <c r="F213" s="43"/>
    </row>
    <row r="214" spans="1:6" x14ac:dyDescent="0.25">
      <c r="B214" s="10" t="s">
        <v>167</v>
      </c>
      <c r="E214" s="25"/>
      <c r="F214" s="60"/>
    </row>
    <row r="215" spans="1:6" x14ac:dyDescent="0.25">
      <c r="E215" s="25"/>
      <c r="F215" s="60"/>
    </row>
    <row r="216" spans="1:6" ht="303.60000000000002" x14ac:dyDescent="0.25">
      <c r="A216" s="55" t="s">
        <v>168</v>
      </c>
      <c r="B216" s="34" t="s">
        <v>169</v>
      </c>
      <c r="E216" s="25"/>
      <c r="F216" s="60"/>
    </row>
    <row r="217" spans="1:6" x14ac:dyDescent="0.25">
      <c r="B217" s="35" t="s">
        <v>92</v>
      </c>
      <c r="C217" s="37" t="s">
        <v>24</v>
      </c>
      <c r="D217" s="3">
        <v>10</v>
      </c>
      <c r="E217" s="25"/>
      <c r="F217" s="60">
        <f>D217*E217</f>
        <v>0</v>
      </c>
    </row>
    <row r="218" spans="1:6" x14ac:dyDescent="0.25">
      <c r="B218" s="35" t="s">
        <v>93</v>
      </c>
      <c r="C218" s="37" t="s">
        <v>24</v>
      </c>
      <c r="D218" s="3">
        <v>17</v>
      </c>
      <c r="E218" s="25"/>
      <c r="F218" s="60">
        <f>D218*E218</f>
        <v>0</v>
      </c>
    </row>
    <row r="219" spans="1:6" x14ac:dyDescent="0.25">
      <c r="E219" s="25"/>
      <c r="F219" s="60"/>
    </row>
    <row r="220" spans="1:6" ht="290.39999999999998" x14ac:dyDescent="0.25">
      <c r="A220" s="55" t="s">
        <v>170</v>
      </c>
      <c r="B220" s="34" t="s">
        <v>171</v>
      </c>
      <c r="E220" s="25"/>
      <c r="F220" s="60"/>
    </row>
    <row r="221" spans="1:6" x14ac:dyDescent="0.25">
      <c r="B221" s="35"/>
      <c r="C221" s="37" t="s">
        <v>24</v>
      </c>
      <c r="D221" s="3">
        <v>17</v>
      </c>
      <c r="E221" s="25"/>
      <c r="F221" s="60">
        <f>D221*E221</f>
        <v>0</v>
      </c>
    </row>
    <row r="222" spans="1:6" x14ac:dyDescent="0.25">
      <c r="E222" s="25"/>
      <c r="F222" s="60"/>
    </row>
    <row r="223" spans="1:6" ht="330" x14ac:dyDescent="0.25">
      <c r="A223" s="55" t="s">
        <v>172</v>
      </c>
      <c r="B223" s="34" t="s">
        <v>173</v>
      </c>
      <c r="E223" s="25"/>
      <c r="F223" s="60"/>
    </row>
    <row r="224" spans="1:6" x14ac:dyDescent="0.25">
      <c r="B224" s="35" t="s">
        <v>133</v>
      </c>
      <c r="C224" s="37" t="s">
        <v>24</v>
      </c>
      <c r="D224" s="3">
        <v>6</v>
      </c>
      <c r="E224" s="25"/>
      <c r="F224" s="60">
        <f>D224*E224</f>
        <v>0</v>
      </c>
    </row>
    <row r="225" spans="1:6" x14ac:dyDescent="0.25">
      <c r="A225" s="52"/>
      <c r="B225" s="12"/>
      <c r="C225" s="13"/>
      <c r="D225" s="14"/>
      <c r="E225" s="27"/>
      <c r="F225" s="28"/>
    </row>
    <row r="226" spans="1:6" x14ac:dyDescent="0.25">
      <c r="A226" s="53"/>
      <c r="B226" s="38" t="s">
        <v>23</v>
      </c>
      <c r="C226" s="15"/>
      <c r="D226" s="16"/>
      <c r="E226" s="29"/>
      <c r="F226" s="30">
        <f>F217+F218+F221+F224</f>
        <v>0</v>
      </c>
    </row>
    <row r="227" spans="1:6" x14ac:dyDescent="0.25">
      <c r="A227" s="58"/>
      <c r="B227" s="39"/>
      <c r="C227" s="40"/>
      <c r="D227" s="41"/>
      <c r="E227" s="42"/>
      <c r="F227" s="43"/>
    </row>
    <row r="228" spans="1:6" x14ac:dyDescent="0.25">
      <c r="B228" s="10" t="s">
        <v>174</v>
      </c>
      <c r="E228" s="25"/>
      <c r="F228" s="60"/>
    </row>
    <row r="229" spans="1:6" x14ac:dyDescent="0.25">
      <c r="E229" s="25"/>
      <c r="F229" s="60"/>
    </row>
    <row r="230" spans="1:6" ht="39.6" x14ac:dyDescent="0.25">
      <c r="A230" s="55" t="s">
        <v>175</v>
      </c>
      <c r="B230" s="34" t="s">
        <v>95</v>
      </c>
      <c r="E230" s="25"/>
      <c r="F230" s="60"/>
    </row>
    <row r="231" spans="1:6" x14ac:dyDescent="0.25">
      <c r="B231" s="35" t="s">
        <v>96</v>
      </c>
      <c r="C231" s="37" t="s">
        <v>29</v>
      </c>
      <c r="D231" s="3">
        <v>1</v>
      </c>
      <c r="E231" s="25"/>
      <c r="F231" s="60">
        <f>D231*E231</f>
        <v>0</v>
      </c>
    </row>
    <row r="232" spans="1:6" x14ac:dyDescent="0.25">
      <c r="B232" s="35" t="s">
        <v>97</v>
      </c>
      <c r="C232" s="37" t="s">
        <v>29</v>
      </c>
      <c r="D232" s="3">
        <v>1</v>
      </c>
      <c r="E232" s="25"/>
      <c r="F232" s="60">
        <f>D232*E232</f>
        <v>0</v>
      </c>
    </row>
    <row r="233" spans="1:6" x14ac:dyDescent="0.25">
      <c r="A233" s="52"/>
      <c r="B233" s="12"/>
      <c r="C233" s="13"/>
      <c r="D233" s="14"/>
      <c r="E233" s="27"/>
      <c r="F233" s="28"/>
    </row>
    <row r="234" spans="1:6" x14ac:dyDescent="0.25">
      <c r="A234" s="53"/>
      <c r="B234" s="38" t="s">
        <v>99</v>
      </c>
      <c r="C234" s="15"/>
      <c r="D234" s="16"/>
      <c r="E234" s="29"/>
      <c r="F234" s="30">
        <f>F231+F232</f>
        <v>0</v>
      </c>
    </row>
    <row r="235" spans="1:6" x14ac:dyDescent="0.25">
      <c r="A235" s="58"/>
      <c r="B235" s="39"/>
      <c r="C235" s="40"/>
      <c r="D235" s="41"/>
      <c r="E235" s="42"/>
      <c r="F235" s="43"/>
    </row>
    <row r="236" spans="1:6" x14ac:dyDescent="0.25">
      <c r="B236" s="18"/>
      <c r="E236" s="42"/>
      <c r="F236" s="43"/>
    </row>
    <row r="237" spans="1:6" x14ac:dyDescent="0.25">
      <c r="A237" s="59"/>
      <c r="B237" s="10" t="str">
        <f>B51</f>
        <v>1. ZEMLJANI RADOVI</v>
      </c>
      <c r="C237" s="22"/>
      <c r="D237" s="11"/>
      <c r="E237" s="44"/>
      <c r="F237" s="44">
        <f>F71</f>
        <v>0</v>
      </c>
    </row>
    <row r="238" spans="1:6" x14ac:dyDescent="0.25">
      <c r="A238" s="59"/>
      <c r="B238" s="10"/>
      <c r="C238" s="22"/>
      <c r="D238" s="11"/>
      <c r="E238" s="31"/>
      <c r="F238" s="32"/>
    </row>
    <row r="239" spans="1:6" x14ac:dyDescent="0.25">
      <c r="A239" s="59"/>
      <c r="B239" s="10" t="str">
        <f>B73</f>
        <v>2. ARMIRAČKI RADOVI</v>
      </c>
      <c r="C239" s="22"/>
      <c r="D239" s="11"/>
      <c r="E239" s="44"/>
      <c r="F239" s="44">
        <f>F78</f>
        <v>0</v>
      </c>
    </row>
    <row r="240" spans="1:6" x14ac:dyDescent="0.25">
      <c r="A240" s="59"/>
      <c r="B240" s="10"/>
      <c r="C240" s="22"/>
      <c r="D240" s="11"/>
      <c r="E240" s="31"/>
      <c r="F240" s="32"/>
    </row>
    <row r="241" spans="1:6" x14ac:dyDescent="0.25">
      <c r="A241" s="59"/>
      <c r="B241" s="10" t="str">
        <f>B80</f>
        <v>3. BETONSKI I ARMIRANO-BETONSKI RADOVI</v>
      </c>
      <c r="C241" s="22"/>
      <c r="D241" s="11"/>
      <c r="E241" s="44"/>
      <c r="F241" s="44">
        <f>F94</f>
        <v>0</v>
      </c>
    </row>
    <row r="242" spans="1:6" x14ac:dyDescent="0.25">
      <c r="A242" s="59"/>
      <c r="B242" s="10"/>
      <c r="C242" s="22"/>
      <c r="D242" s="11"/>
      <c r="E242" s="31"/>
      <c r="F242" s="32"/>
    </row>
    <row r="243" spans="1:6" x14ac:dyDescent="0.25">
      <c r="A243" s="59"/>
      <c r="B243" s="10" t="str">
        <f>B96</f>
        <v>4. TESARSKI RADOVI</v>
      </c>
      <c r="C243" s="22"/>
      <c r="D243" s="11"/>
      <c r="E243" s="44"/>
      <c r="F243" s="44">
        <f>F104</f>
        <v>0</v>
      </c>
    </row>
    <row r="244" spans="1:6" x14ac:dyDescent="0.25">
      <c r="A244" s="59"/>
      <c r="B244" s="10"/>
      <c r="C244" s="22"/>
      <c r="D244" s="11"/>
      <c r="E244" s="31"/>
      <c r="F244" s="32"/>
    </row>
    <row r="245" spans="1:6" x14ac:dyDescent="0.25">
      <c r="A245" s="59"/>
      <c r="B245" s="10" t="str">
        <f>B106</f>
        <v>5. ZIDARSKI RADOVI</v>
      </c>
      <c r="C245" s="22"/>
      <c r="D245" s="11"/>
      <c r="E245" s="44"/>
      <c r="F245" s="44">
        <f>F111</f>
        <v>0</v>
      </c>
    </row>
    <row r="246" spans="1:6" x14ac:dyDescent="0.25">
      <c r="A246" s="59"/>
      <c r="B246" s="10"/>
      <c r="C246" s="22"/>
      <c r="D246" s="11"/>
      <c r="E246" s="31"/>
      <c r="F246" s="32"/>
    </row>
    <row r="247" spans="1:6" x14ac:dyDescent="0.25">
      <c r="A247" s="59"/>
      <c r="B247" s="10" t="str">
        <f>B113</f>
        <v>6. MONTAŽERSKI RADOVI</v>
      </c>
      <c r="C247" s="22"/>
      <c r="D247" s="11"/>
      <c r="E247" s="44"/>
      <c r="F247" s="44">
        <f>F131</f>
        <v>0</v>
      </c>
    </row>
    <row r="248" spans="1:6" x14ac:dyDescent="0.25">
      <c r="A248" s="59"/>
      <c r="B248" s="10"/>
      <c r="C248" s="22"/>
      <c r="D248" s="11"/>
      <c r="E248" s="31"/>
      <c r="F248" s="32"/>
    </row>
    <row r="249" spans="1:6" x14ac:dyDescent="0.25">
      <c r="A249" s="59"/>
      <c r="B249" s="10" t="str">
        <f>B133</f>
        <v>7. HIDROIZOLATERSKI RADOVI</v>
      </c>
      <c r="C249" s="22"/>
      <c r="D249" s="11"/>
      <c r="E249" s="44"/>
      <c r="F249" s="44">
        <f>F142</f>
        <v>0</v>
      </c>
    </row>
    <row r="250" spans="1:6" x14ac:dyDescent="0.25">
      <c r="A250" s="59"/>
      <c r="B250" s="10"/>
      <c r="C250" s="22"/>
      <c r="D250" s="11"/>
      <c r="E250" s="31"/>
      <c r="F250" s="32"/>
    </row>
    <row r="251" spans="1:6" x14ac:dyDescent="0.25">
      <c r="A251" s="59"/>
      <c r="B251" s="10" t="str">
        <f>B144</f>
        <v>8. TERMOIZOLATERSKI RADOVI</v>
      </c>
      <c r="C251" s="22"/>
      <c r="D251" s="11"/>
      <c r="E251" s="44"/>
      <c r="F251" s="44">
        <f>F152</f>
        <v>0</v>
      </c>
    </row>
    <row r="252" spans="1:6" x14ac:dyDescent="0.25">
      <c r="A252" s="59"/>
      <c r="B252" s="10"/>
      <c r="C252" s="22"/>
      <c r="D252" s="11"/>
      <c r="E252" s="31"/>
      <c r="F252" s="32"/>
    </row>
    <row r="253" spans="1:6" x14ac:dyDescent="0.25">
      <c r="A253" s="59"/>
      <c r="B253" s="10" t="str">
        <f>B154</f>
        <v>9. FASADERSKI RADOVI</v>
      </c>
      <c r="C253" s="22"/>
      <c r="D253" s="11"/>
      <c r="E253" s="44"/>
      <c r="F253" s="44">
        <f>F160</f>
        <v>0</v>
      </c>
    </row>
    <row r="254" spans="1:6" x14ac:dyDescent="0.25">
      <c r="A254" s="59"/>
      <c r="B254" s="10"/>
      <c r="C254" s="22"/>
      <c r="D254" s="11"/>
      <c r="E254" s="31"/>
      <c r="F254" s="32"/>
    </row>
    <row r="255" spans="1:6" x14ac:dyDescent="0.25">
      <c r="A255" s="59"/>
      <c r="B255" s="10" t="str">
        <f>B162</f>
        <v>10. KERAMIČARSKI RADOVI</v>
      </c>
      <c r="C255" s="22"/>
      <c r="D255" s="11"/>
      <c r="E255" s="44"/>
      <c r="F255" s="44">
        <f>F170</f>
        <v>0</v>
      </c>
    </row>
    <row r="256" spans="1:6" x14ac:dyDescent="0.25">
      <c r="A256" s="59"/>
      <c r="B256" s="10"/>
      <c r="C256" s="22"/>
      <c r="D256" s="11"/>
      <c r="E256" s="31"/>
      <c r="F256" s="32"/>
    </row>
    <row r="257" spans="1:6" x14ac:dyDescent="0.25">
      <c r="A257" s="59"/>
      <c r="B257" s="10" t="str">
        <f>B172</f>
        <v>11. SOBOSLIKARSKI RADOVI</v>
      </c>
      <c r="C257" s="22"/>
      <c r="D257" s="11"/>
      <c r="E257" s="44"/>
      <c r="F257" s="44">
        <f>F178</f>
        <v>0</v>
      </c>
    </row>
    <row r="258" spans="1:6" x14ac:dyDescent="0.25">
      <c r="A258" s="59"/>
      <c r="B258" s="10"/>
      <c r="C258" s="22"/>
      <c r="D258" s="11"/>
      <c r="E258" s="31"/>
      <c r="F258" s="32"/>
    </row>
    <row r="259" spans="1:6" x14ac:dyDescent="0.25">
      <c r="A259" s="59"/>
      <c r="B259" s="10" t="str">
        <f>B180</f>
        <v>12. PODOPOLAGAČKI RADOVI</v>
      </c>
      <c r="C259" s="22"/>
      <c r="D259" s="11"/>
      <c r="E259" s="44"/>
      <c r="F259" s="44">
        <f>F186</f>
        <v>0</v>
      </c>
    </row>
    <row r="260" spans="1:6" x14ac:dyDescent="0.25">
      <c r="A260" s="59"/>
      <c r="B260" s="10"/>
      <c r="C260" s="22"/>
      <c r="D260" s="11"/>
      <c r="E260" s="31"/>
      <c r="F260" s="32"/>
    </row>
    <row r="261" spans="1:6" x14ac:dyDescent="0.25">
      <c r="A261" s="59"/>
      <c r="B261" s="10" t="str">
        <f>B188</f>
        <v>13. BRAVARSKI RADOVI</v>
      </c>
      <c r="C261" s="22"/>
      <c r="D261" s="11"/>
      <c r="E261" s="44"/>
      <c r="F261" s="44">
        <f>F198</f>
        <v>0</v>
      </c>
    </row>
    <row r="262" spans="1:6" x14ac:dyDescent="0.25">
      <c r="A262" s="59"/>
      <c r="B262" s="10"/>
      <c r="C262" s="22"/>
      <c r="D262" s="11"/>
      <c r="E262" s="31"/>
      <c r="F262" s="32"/>
    </row>
    <row r="263" spans="1:6" x14ac:dyDescent="0.25">
      <c r="A263" s="59"/>
      <c r="B263" s="10" t="str">
        <f>B200</f>
        <v>14. STOLARSKI RADOVI</v>
      </c>
      <c r="C263" s="22"/>
      <c r="D263" s="11"/>
      <c r="E263" s="44"/>
      <c r="F263" s="44">
        <f>F205</f>
        <v>0</v>
      </c>
    </row>
    <row r="264" spans="1:6" x14ac:dyDescent="0.25">
      <c r="A264" s="59"/>
      <c r="B264" s="10"/>
      <c r="C264" s="22"/>
      <c r="D264" s="11"/>
      <c r="E264" s="31"/>
      <c r="F264" s="32"/>
    </row>
    <row r="265" spans="1:6" x14ac:dyDescent="0.25">
      <c r="A265" s="59"/>
      <c r="B265" s="10" t="str">
        <f>B207</f>
        <v>15. KROVOPOKRIVAČKI RADOVI</v>
      </c>
      <c r="C265" s="22"/>
      <c r="D265" s="11"/>
      <c r="E265" s="44"/>
      <c r="F265" s="44">
        <f>F212</f>
        <v>0</v>
      </c>
    </row>
    <row r="266" spans="1:6" x14ac:dyDescent="0.25">
      <c r="A266" s="59"/>
      <c r="B266" s="10"/>
      <c r="C266" s="22"/>
      <c r="D266" s="11"/>
      <c r="E266" s="31"/>
      <c r="F266" s="32"/>
    </row>
    <row r="267" spans="1:6" x14ac:dyDescent="0.25">
      <c r="A267" s="59"/>
      <c r="B267" s="10" t="str">
        <f>B214</f>
        <v>16. LIMARSKI RADOVI</v>
      </c>
      <c r="C267" s="22"/>
      <c r="D267" s="11"/>
      <c r="E267" s="44"/>
      <c r="F267" s="44">
        <f>F226</f>
        <v>0</v>
      </c>
    </row>
    <row r="268" spans="1:6" x14ac:dyDescent="0.25">
      <c r="A268" s="59"/>
      <c r="B268" s="10"/>
      <c r="C268" s="22"/>
      <c r="D268" s="11"/>
      <c r="E268" s="31"/>
      <c r="F268" s="32"/>
    </row>
    <row r="269" spans="1:6" x14ac:dyDescent="0.25">
      <c r="A269" s="59"/>
      <c r="B269" s="10" t="str">
        <f>B228</f>
        <v>17. RAZNI RADOVI</v>
      </c>
      <c r="C269" s="22"/>
      <c r="D269" s="11"/>
      <c r="E269" s="44"/>
      <c r="F269" s="44">
        <f>F234</f>
        <v>0</v>
      </c>
    </row>
    <row r="270" spans="1:6" x14ac:dyDescent="0.25">
      <c r="A270" s="59"/>
      <c r="B270" s="10"/>
      <c r="C270" s="22"/>
      <c r="D270" s="11"/>
      <c r="E270" s="31"/>
      <c r="F270" s="32"/>
    </row>
    <row r="271" spans="1:6" x14ac:dyDescent="0.25">
      <c r="A271" s="52"/>
      <c r="B271" s="24"/>
      <c r="C271" s="13"/>
      <c r="D271" s="14"/>
      <c r="E271" s="63"/>
      <c r="F271" s="64"/>
    </row>
    <row r="272" spans="1:6" x14ac:dyDescent="0.25">
      <c r="A272" s="53"/>
      <c r="B272" s="21" t="s">
        <v>21</v>
      </c>
      <c r="C272" s="15"/>
      <c r="D272" s="16"/>
      <c r="E272" s="45"/>
      <c r="F272" s="45">
        <f>F237+F239+F241+F243+F245+F247+F249+F251+F253+F257+F261+F263+F265+F269+F255+F259+F267</f>
        <v>0</v>
      </c>
    </row>
    <row r="273" spans="1:6" x14ac:dyDescent="0.25">
      <c r="B273" s="10"/>
      <c r="E273" s="61"/>
      <c r="F273" s="62"/>
    </row>
    <row r="274" spans="1:6" x14ac:dyDescent="0.25">
      <c r="A274" s="53"/>
      <c r="B274" s="21" t="s">
        <v>25</v>
      </c>
      <c r="C274" s="15"/>
      <c r="D274" s="16"/>
      <c r="E274" s="45"/>
      <c r="F274" s="45">
        <f>F272*0.25</f>
        <v>0</v>
      </c>
    </row>
    <row r="275" spans="1:6" x14ac:dyDescent="0.25">
      <c r="B275" s="10"/>
      <c r="E275" s="25"/>
      <c r="F275" s="26"/>
    </row>
    <row r="276" spans="1:6" x14ac:dyDescent="0.25">
      <c r="A276" s="53"/>
      <c r="B276" s="21" t="s">
        <v>22</v>
      </c>
      <c r="C276" s="15"/>
      <c r="D276" s="16"/>
      <c r="E276" s="45"/>
      <c r="F276" s="45">
        <f>F272+F274</f>
        <v>0</v>
      </c>
    </row>
    <row r="277" spans="1:6" x14ac:dyDescent="0.25">
      <c r="A277" s="58"/>
      <c r="B277" s="39"/>
      <c r="C277" s="40"/>
      <c r="D277" s="41"/>
      <c r="E277" s="42"/>
      <c r="F277" s="43"/>
    </row>
    <row r="278" spans="1:6" x14ac:dyDescent="0.25">
      <c r="A278" s="58"/>
      <c r="B278" s="39"/>
      <c r="C278" s="40"/>
      <c r="D278" s="41"/>
      <c r="E278" s="42"/>
      <c r="F278" s="43"/>
    </row>
    <row r="279" spans="1:6" x14ac:dyDescent="0.25">
      <c r="A279" s="58"/>
      <c r="B279" s="47"/>
      <c r="C279" s="40"/>
      <c r="D279" s="41"/>
      <c r="E279" s="48"/>
      <c r="F279" s="49"/>
    </row>
    <row r="280" spans="1:6" x14ac:dyDescent="0.25">
      <c r="A280" s="79" t="s">
        <v>100</v>
      </c>
      <c r="B280" s="50" t="s">
        <v>101</v>
      </c>
      <c r="E280" s="25"/>
      <c r="F280" s="26"/>
    </row>
    <row r="281" spans="1:6" x14ac:dyDescent="0.25">
      <c r="B281" s="10" t="s">
        <v>102</v>
      </c>
      <c r="E281" s="25"/>
      <c r="F281" s="60"/>
    </row>
    <row r="282" spans="1:6" x14ac:dyDescent="0.25">
      <c r="E282" s="25"/>
      <c r="F282" s="60"/>
    </row>
    <row r="283" spans="1:6" ht="52.8" x14ac:dyDescent="0.25">
      <c r="A283" s="55" t="s">
        <v>12</v>
      </c>
      <c r="B283" s="34" t="s">
        <v>176</v>
      </c>
      <c r="E283" s="25"/>
      <c r="F283" s="60"/>
    </row>
    <row r="284" spans="1:6" x14ac:dyDescent="0.25">
      <c r="A284" s="55"/>
      <c r="B284" s="77" t="s">
        <v>177</v>
      </c>
      <c r="C284" s="36" t="s">
        <v>103</v>
      </c>
      <c r="D284" s="3">
        <v>80</v>
      </c>
      <c r="E284" s="25"/>
      <c r="F284" s="60">
        <f t="shared" ref="F284:F285" si="6">D284*E284</f>
        <v>0</v>
      </c>
    </row>
    <row r="285" spans="1:6" x14ac:dyDescent="0.25">
      <c r="A285" s="55"/>
      <c r="B285" s="77" t="s">
        <v>178</v>
      </c>
      <c r="C285" s="36" t="s">
        <v>103</v>
      </c>
      <c r="D285" s="3">
        <v>20</v>
      </c>
      <c r="E285" s="25"/>
      <c r="F285" s="60">
        <f t="shared" si="6"/>
        <v>0</v>
      </c>
    </row>
    <row r="286" spans="1:6" x14ac:dyDescent="0.25">
      <c r="B286" s="77" t="s">
        <v>179</v>
      </c>
      <c r="C286" s="37" t="s">
        <v>103</v>
      </c>
      <c r="D286" s="3">
        <v>80</v>
      </c>
      <c r="E286" s="25"/>
      <c r="F286" s="60">
        <f>D286*E286</f>
        <v>0</v>
      </c>
    </row>
    <row r="287" spans="1:6" x14ac:dyDescent="0.25">
      <c r="B287" s="18"/>
      <c r="E287" s="25"/>
      <c r="F287" s="60"/>
    </row>
    <row r="288" spans="1:6" ht="26.4" x14ac:dyDescent="0.25">
      <c r="A288" s="57" t="s">
        <v>13</v>
      </c>
      <c r="B288" s="34" t="s">
        <v>182</v>
      </c>
      <c r="E288" s="25"/>
      <c r="F288" s="60"/>
    </row>
    <row r="289" spans="1:6" x14ac:dyDescent="0.25">
      <c r="A289" s="57"/>
      <c r="B289" s="77" t="s">
        <v>180</v>
      </c>
      <c r="C289" s="36" t="s">
        <v>103</v>
      </c>
      <c r="D289" s="3">
        <v>50</v>
      </c>
      <c r="E289" s="25"/>
      <c r="F289" s="60">
        <f>D289*E289</f>
        <v>0</v>
      </c>
    </row>
    <row r="290" spans="1:6" x14ac:dyDescent="0.25">
      <c r="B290" s="77" t="s">
        <v>181</v>
      </c>
      <c r="C290" s="37" t="s">
        <v>103</v>
      </c>
      <c r="D290" s="3">
        <v>30</v>
      </c>
      <c r="E290" s="25"/>
      <c r="F290" s="60">
        <f>D290*E290</f>
        <v>0</v>
      </c>
    </row>
    <row r="291" spans="1:6" x14ac:dyDescent="0.25">
      <c r="C291" s="19"/>
      <c r="E291" s="25"/>
      <c r="F291" s="60"/>
    </row>
    <row r="292" spans="1:6" ht="250.8" x14ac:dyDescent="0.25">
      <c r="A292" s="51" t="s">
        <v>46</v>
      </c>
      <c r="B292" s="35" t="s">
        <v>183</v>
      </c>
      <c r="C292" s="37"/>
      <c r="E292" s="25"/>
      <c r="F292" s="60"/>
    </row>
    <row r="293" spans="1:6" x14ac:dyDescent="0.25">
      <c r="B293" s="77" t="s">
        <v>184</v>
      </c>
      <c r="C293" s="37" t="s">
        <v>103</v>
      </c>
      <c r="D293" s="3">
        <v>60</v>
      </c>
      <c r="E293" s="25"/>
      <c r="F293" s="60">
        <f>D293*E293</f>
        <v>0</v>
      </c>
    </row>
    <row r="294" spans="1:6" x14ac:dyDescent="0.25">
      <c r="B294" s="77" t="s">
        <v>185</v>
      </c>
      <c r="C294" s="37" t="s">
        <v>103</v>
      </c>
      <c r="D294" s="3">
        <v>80</v>
      </c>
      <c r="E294" s="25"/>
      <c r="F294" s="60">
        <f>D294*E294</f>
        <v>0</v>
      </c>
    </row>
    <row r="295" spans="1:6" x14ac:dyDescent="0.25">
      <c r="B295" s="77" t="s">
        <v>186</v>
      </c>
      <c r="C295" s="37" t="s">
        <v>103</v>
      </c>
      <c r="D295" s="3">
        <v>30</v>
      </c>
      <c r="E295" s="25"/>
      <c r="F295" s="60">
        <f>D295*E295</f>
        <v>0</v>
      </c>
    </row>
    <row r="296" spans="1:6" x14ac:dyDescent="0.25">
      <c r="B296" s="77" t="s">
        <v>187</v>
      </c>
      <c r="C296" s="37" t="s">
        <v>103</v>
      </c>
      <c r="D296" s="3">
        <v>40</v>
      </c>
      <c r="E296" s="25"/>
      <c r="F296" s="60">
        <f>D296*E296</f>
        <v>0</v>
      </c>
    </row>
    <row r="297" spans="1:6" x14ac:dyDescent="0.25">
      <c r="B297" s="78" t="s">
        <v>188</v>
      </c>
      <c r="C297" s="37" t="s">
        <v>103</v>
      </c>
      <c r="D297" s="3">
        <v>50</v>
      </c>
      <c r="E297" s="25"/>
      <c r="F297" s="60">
        <f>D297*E297</f>
        <v>0</v>
      </c>
    </row>
    <row r="298" spans="1:6" x14ac:dyDescent="0.25">
      <c r="C298" s="19"/>
      <c r="E298" s="25"/>
      <c r="F298" s="60"/>
    </row>
    <row r="299" spans="1:6" ht="45.6" customHeight="1" x14ac:dyDescent="0.25">
      <c r="A299" s="51" t="s">
        <v>48</v>
      </c>
      <c r="B299" s="1" t="s">
        <v>189</v>
      </c>
      <c r="C299" s="37"/>
      <c r="E299" s="25"/>
      <c r="F299" s="60"/>
    </row>
    <row r="300" spans="1:6" x14ac:dyDescent="0.25">
      <c r="B300" s="78" t="s">
        <v>190</v>
      </c>
      <c r="C300" s="37" t="s">
        <v>19</v>
      </c>
      <c r="D300" s="3">
        <v>16</v>
      </c>
      <c r="E300" s="25"/>
      <c r="F300" s="60">
        <f>D300*E300</f>
        <v>0</v>
      </c>
    </row>
    <row r="301" spans="1:6" x14ac:dyDescent="0.25">
      <c r="B301" s="78" t="s">
        <v>191</v>
      </c>
      <c r="C301" s="37" t="s">
        <v>19</v>
      </c>
      <c r="D301" s="3">
        <v>6</v>
      </c>
      <c r="E301" s="25"/>
      <c r="F301" s="60">
        <f>D301*E301</f>
        <v>0</v>
      </c>
    </row>
    <row r="302" spans="1:6" x14ac:dyDescent="0.25">
      <c r="B302" s="78" t="s">
        <v>192</v>
      </c>
      <c r="C302" s="37" t="s">
        <v>19</v>
      </c>
      <c r="D302" s="3">
        <v>4</v>
      </c>
      <c r="E302" s="25"/>
      <c r="F302" s="60">
        <f>D302*E302</f>
        <v>0</v>
      </c>
    </row>
    <row r="303" spans="1:6" x14ac:dyDescent="0.25">
      <c r="C303" s="19"/>
      <c r="E303" s="25"/>
      <c r="F303" s="60"/>
    </row>
    <row r="304" spans="1:6" ht="34.200000000000003" x14ac:dyDescent="0.25">
      <c r="A304" s="51" t="s">
        <v>49</v>
      </c>
      <c r="B304" s="78" t="s">
        <v>193</v>
      </c>
      <c r="C304" s="37"/>
      <c r="E304" s="25"/>
      <c r="F304" s="60"/>
    </row>
    <row r="305" spans="1:6" x14ac:dyDescent="0.25">
      <c r="B305" s="78" t="s">
        <v>194</v>
      </c>
      <c r="C305" s="37" t="s">
        <v>19</v>
      </c>
      <c r="D305" s="3">
        <v>6</v>
      </c>
      <c r="E305" s="25"/>
      <c r="F305" s="60">
        <f>D305*E305</f>
        <v>0</v>
      </c>
    </row>
    <row r="306" spans="1:6" x14ac:dyDescent="0.25">
      <c r="A306" s="52"/>
      <c r="B306" s="12"/>
      <c r="C306" s="13"/>
      <c r="D306" s="14"/>
      <c r="E306" s="27"/>
      <c r="F306" s="28"/>
    </row>
    <row r="307" spans="1:6" x14ac:dyDescent="0.25">
      <c r="A307" s="53"/>
      <c r="B307" s="38" t="s">
        <v>104</v>
      </c>
      <c r="C307" s="15"/>
      <c r="D307" s="16"/>
      <c r="E307" s="29"/>
      <c r="F307" s="30">
        <f>F284+F285+F286+F289+F290+F293+F294+F295+F296+F297+F300+F301+F302+F305</f>
        <v>0</v>
      </c>
    </row>
    <row r="308" spans="1:6" x14ac:dyDescent="0.25">
      <c r="A308" s="52"/>
      <c r="B308" s="12"/>
      <c r="C308" s="13"/>
      <c r="D308" s="14"/>
      <c r="E308" s="27"/>
      <c r="F308" s="28"/>
    </row>
    <row r="309" spans="1:6" x14ac:dyDescent="0.25">
      <c r="A309" s="53"/>
      <c r="B309" s="65" t="s">
        <v>206</v>
      </c>
      <c r="C309" s="15"/>
      <c r="D309" s="16"/>
      <c r="E309" s="29"/>
      <c r="F309" s="30">
        <f>F307</f>
        <v>0</v>
      </c>
    </row>
    <row r="310" spans="1:6" x14ac:dyDescent="0.25">
      <c r="B310" s="10"/>
      <c r="E310" s="61"/>
      <c r="F310" s="62"/>
    </row>
    <row r="311" spans="1:6" x14ac:dyDescent="0.25">
      <c r="A311" s="53"/>
      <c r="B311" s="21" t="s">
        <v>25</v>
      </c>
      <c r="C311" s="15"/>
      <c r="D311" s="16"/>
      <c r="E311" s="45"/>
      <c r="F311" s="45">
        <f>F309*0.25</f>
        <v>0</v>
      </c>
    </row>
    <row r="312" spans="1:6" x14ac:dyDescent="0.25">
      <c r="B312" s="10"/>
      <c r="E312" s="25"/>
      <c r="F312" s="26"/>
    </row>
    <row r="313" spans="1:6" x14ac:dyDescent="0.25">
      <c r="A313" s="53"/>
      <c r="B313" s="21" t="s">
        <v>22</v>
      </c>
      <c r="C313" s="15"/>
      <c r="D313" s="16"/>
      <c r="E313" s="45"/>
      <c r="F313" s="45">
        <f>F309+F311</f>
        <v>0</v>
      </c>
    </row>
    <row r="314" spans="1:6" x14ac:dyDescent="0.25">
      <c r="A314" s="58"/>
      <c r="B314" s="39"/>
      <c r="C314" s="40"/>
      <c r="D314" s="41"/>
      <c r="E314" s="42"/>
      <c r="F314" s="43"/>
    </row>
    <row r="315" spans="1:6" x14ac:dyDescent="0.25">
      <c r="A315" s="58"/>
      <c r="B315" s="39"/>
      <c r="C315" s="40"/>
      <c r="D315" s="41"/>
      <c r="E315" s="42"/>
      <c r="F315" s="43"/>
    </row>
    <row r="316" spans="1:6" x14ac:dyDescent="0.25">
      <c r="A316" s="79" t="s">
        <v>195</v>
      </c>
      <c r="B316" s="50" t="s">
        <v>196</v>
      </c>
      <c r="E316" s="25"/>
      <c r="F316" s="26"/>
    </row>
    <row r="317" spans="1:6" x14ac:dyDescent="0.25">
      <c r="B317" s="10" t="s">
        <v>197</v>
      </c>
      <c r="E317" s="25"/>
      <c r="F317" s="60"/>
    </row>
    <row r="318" spans="1:6" x14ac:dyDescent="0.25">
      <c r="E318" s="25"/>
      <c r="F318" s="60"/>
    </row>
    <row r="319" spans="1:6" ht="26.4" x14ac:dyDescent="0.25">
      <c r="A319" s="55" t="s">
        <v>12</v>
      </c>
      <c r="B319" s="34" t="s">
        <v>199</v>
      </c>
      <c r="E319" s="25"/>
      <c r="F319" s="60"/>
    </row>
    <row r="320" spans="1:6" x14ac:dyDescent="0.25">
      <c r="A320" s="55"/>
      <c r="B320" s="70" t="s">
        <v>200</v>
      </c>
      <c r="C320" s="36" t="s">
        <v>7</v>
      </c>
      <c r="D320" s="3">
        <v>30</v>
      </c>
      <c r="E320" s="25"/>
      <c r="F320" s="60">
        <f t="shared" ref="F320:F321" si="7">D320*E320</f>
        <v>0</v>
      </c>
    </row>
    <row r="321" spans="1:6" x14ac:dyDescent="0.25">
      <c r="A321" s="55"/>
      <c r="B321" s="70" t="s">
        <v>201</v>
      </c>
      <c r="C321" s="36" t="s">
        <v>7</v>
      </c>
      <c r="D321" s="3">
        <v>30</v>
      </c>
      <c r="E321" s="25"/>
      <c r="F321" s="60">
        <f t="shared" si="7"/>
        <v>0</v>
      </c>
    </row>
    <row r="322" spans="1:6" x14ac:dyDescent="0.25">
      <c r="B322" s="18"/>
      <c r="E322" s="25"/>
      <c r="F322" s="60"/>
    </row>
    <row r="323" spans="1:6" ht="22.8" x14ac:dyDescent="0.25">
      <c r="A323" s="57" t="s">
        <v>13</v>
      </c>
      <c r="B323" s="74" t="s">
        <v>202</v>
      </c>
      <c r="E323" s="25"/>
      <c r="F323" s="60"/>
    </row>
    <row r="324" spans="1:6" x14ac:dyDescent="0.25">
      <c r="A324" s="57"/>
      <c r="B324" s="74" t="s">
        <v>203</v>
      </c>
      <c r="C324" s="36" t="s">
        <v>19</v>
      </c>
      <c r="D324" s="3">
        <v>5</v>
      </c>
      <c r="E324" s="25"/>
      <c r="F324" s="60">
        <f>D324*E324</f>
        <v>0</v>
      </c>
    </row>
    <row r="325" spans="1:6" x14ac:dyDescent="0.25">
      <c r="C325" s="19"/>
      <c r="E325" s="25"/>
      <c r="F325" s="60"/>
    </row>
    <row r="326" spans="1:6" x14ac:dyDescent="0.25">
      <c r="A326" s="51" t="s">
        <v>46</v>
      </c>
      <c r="B326" s="74" t="s">
        <v>204</v>
      </c>
      <c r="C326" s="37" t="s">
        <v>29</v>
      </c>
      <c r="D326" s="3">
        <v>1</v>
      </c>
      <c r="E326" s="25"/>
      <c r="F326" s="60">
        <f>D326*E326</f>
        <v>0</v>
      </c>
    </row>
    <row r="327" spans="1:6" x14ac:dyDescent="0.25">
      <c r="A327" s="51" t="s">
        <v>48</v>
      </c>
      <c r="B327" s="74" t="s">
        <v>205</v>
      </c>
      <c r="C327" s="37" t="s">
        <v>29</v>
      </c>
      <c r="D327" s="3">
        <v>1</v>
      </c>
      <c r="E327" s="25"/>
      <c r="F327" s="60">
        <f>D327*E327</f>
        <v>0</v>
      </c>
    </row>
    <row r="328" spans="1:6" x14ac:dyDescent="0.25">
      <c r="A328" s="52"/>
      <c r="B328" s="12"/>
      <c r="C328" s="13"/>
      <c r="D328" s="14"/>
      <c r="E328" s="27"/>
      <c r="F328" s="28"/>
    </row>
    <row r="329" spans="1:6" x14ac:dyDescent="0.25">
      <c r="A329" s="53"/>
      <c r="B329" s="38" t="s">
        <v>207</v>
      </c>
      <c r="C329" s="15"/>
      <c r="D329" s="16"/>
      <c r="E329" s="29"/>
      <c r="F329" s="30">
        <f>F320+F321+F324+F326+F327</f>
        <v>0</v>
      </c>
    </row>
    <row r="330" spans="1:6" x14ac:dyDescent="0.25">
      <c r="A330" s="52"/>
      <c r="B330" s="12"/>
      <c r="C330" s="13"/>
      <c r="D330" s="14"/>
      <c r="E330" s="27"/>
      <c r="F330" s="28"/>
    </row>
    <row r="331" spans="1:6" x14ac:dyDescent="0.25">
      <c r="A331" s="53"/>
      <c r="B331" s="65" t="s">
        <v>198</v>
      </c>
      <c r="C331" s="15"/>
      <c r="D331" s="16"/>
      <c r="E331" s="29"/>
      <c r="F331" s="30">
        <f>F329</f>
        <v>0</v>
      </c>
    </row>
    <row r="332" spans="1:6" x14ac:dyDescent="0.25">
      <c r="B332" s="10"/>
      <c r="E332" s="61"/>
      <c r="F332" s="62"/>
    </row>
    <row r="333" spans="1:6" x14ac:dyDescent="0.25">
      <c r="A333" s="53"/>
      <c r="B333" s="21" t="s">
        <v>25</v>
      </c>
      <c r="C333" s="15"/>
      <c r="D333" s="16"/>
      <c r="E333" s="45"/>
      <c r="F333" s="45">
        <f>F331*0.25</f>
        <v>0</v>
      </c>
    </row>
    <row r="334" spans="1:6" x14ac:dyDescent="0.25">
      <c r="B334" s="10"/>
      <c r="E334" s="25"/>
      <c r="F334" s="26"/>
    </row>
    <row r="335" spans="1:6" x14ac:dyDescent="0.25">
      <c r="A335" s="53"/>
      <c r="B335" s="21" t="s">
        <v>22</v>
      </c>
      <c r="C335" s="15"/>
      <c r="D335" s="16"/>
      <c r="E335" s="45"/>
      <c r="F335" s="45">
        <f>F331+F333</f>
        <v>0</v>
      </c>
    </row>
    <row r="336" spans="1:6" x14ac:dyDescent="0.25">
      <c r="A336" s="58"/>
      <c r="B336" s="39"/>
      <c r="C336" s="40"/>
      <c r="D336" s="41"/>
      <c r="E336" s="42"/>
      <c r="F336" s="43"/>
    </row>
    <row r="337" spans="1:6" x14ac:dyDescent="0.25">
      <c r="B337" s="18"/>
      <c r="E337" s="25"/>
      <c r="F337" s="26"/>
    </row>
    <row r="338" spans="1:6" ht="17.399999999999999" x14ac:dyDescent="0.25">
      <c r="A338" s="69" t="s">
        <v>105</v>
      </c>
      <c r="B338" s="69"/>
      <c r="C338" s="69"/>
      <c r="D338" s="69"/>
      <c r="E338" s="69"/>
      <c r="F338" s="69"/>
    </row>
    <row r="339" spans="1:6" x14ac:dyDescent="0.25">
      <c r="B339" s="18"/>
    </row>
    <row r="340" spans="1:6" x14ac:dyDescent="0.25">
      <c r="B340" s="18"/>
    </row>
    <row r="341" spans="1:6" x14ac:dyDescent="0.25">
      <c r="A341" s="59"/>
      <c r="B341" s="10" t="str">
        <f>B3</f>
        <v>PRIPREMNI I DEMONTAŽE</v>
      </c>
      <c r="C341" s="22"/>
      <c r="D341" s="11"/>
      <c r="E341" s="25"/>
      <c r="F341" s="44">
        <f>F43</f>
        <v>0</v>
      </c>
    </row>
    <row r="342" spans="1:6" x14ac:dyDescent="0.25">
      <c r="A342" s="59"/>
      <c r="B342" s="10"/>
      <c r="C342" s="22"/>
      <c r="D342" s="11"/>
      <c r="E342" s="25"/>
      <c r="F342" s="31"/>
    </row>
    <row r="343" spans="1:6" x14ac:dyDescent="0.25">
      <c r="A343" s="59"/>
      <c r="B343" s="10" t="str">
        <f>B50</f>
        <v>GRAĐEVINSKO OBRTNIČKI RADOVI</v>
      </c>
      <c r="C343" s="22"/>
      <c r="D343" s="11"/>
      <c r="E343" s="25"/>
      <c r="F343" s="44">
        <f>F272</f>
        <v>0</v>
      </c>
    </row>
    <row r="344" spans="1:6" x14ac:dyDescent="0.25">
      <c r="A344" s="59"/>
      <c r="B344" s="10"/>
      <c r="C344" s="22"/>
      <c r="D344" s="11"/>
      <c r="E344" s="25"/>
      <c r="F344" s="31"/>
    </row>
    <row r="345" spans="1:6" x14ac:dyDescent="0.25">
      <c r="A345" s="59"/>
      <c r="B345" s="10" t="str">
        <f>B280</f>
        <v>ELEKTROINSTALACIJE</v>
      </c>
      <c r="C345" s="22"/>
      <c r="D345" s="11"/>
      <c r="E345" s="25"/>
      <c r="F345" s="44">
        <f>F309</f>
        <v>0</v>
      </c>
    </row>
    <row r="346" spans="1:6" x14ac:dyDescent="0.25">
      <c r="A346" s="59"/>
      <c r="B346" s="10"/>
      <c r="C346" s="22"/>
      <c r="D346" s="11"/>
      <c r="E346" s="25"/>
      <c r="F346" s="31"/>
    </row>
    <row r="347" spans="1:6" x14ac:dyDescent="0.25">
      <c r="A347" s="59"/>
      <c r="B347" s="10" t="str">
        <f>B316</f>
        <v>STOJARSKI RADOVI</v>
      </c>
      <c r="C347" s="22"/>
      <c r="D347" s="11"/>
      <c r="E347" s="25"/>
      <c r="F347" s="44">
        <f>F331</f>
        <v>0</v>
      </c>
    </row>
    <row r="348" spans="1:6" x14ac:dyDescent="0.25">
      <c r="A348" s="59"/>
      <c r="B348" s="10"/>
      <c r="C348" s="22"/>
      <c r="D348" s="11"/>
      <c r="E348" s="45"/>
      <c r="F348" s="32"/>
    </row>
    <row r="349" spans="1:6" x14ac:dyDescent="0.25">
      <c r="A349" s="52"/>
      <c r="B349" s="24"/>
      <c r="C349" s="13"/>
      <c r="D349" s="14"/>
      <c r="E349" s="25"/>
      <c r="F349" s="28"/>
    </row>
    <row r="350" spans="1:6" x14ac:dyDescent="0.25">
      <c r="A350" s="53"/>
      <c r="B350" s="21" t="s">
        <v>21</v>
      </c>
      <c r="C350" s="15"/>
      <c r="D350" s="16"/>
      <c r="E350" s="45"/>
      <c r="F350" s="45">
        <f>F341+F343+F345+F347</f>
        <v>0</v>
      </c>
    </row>
    <row r="351" spans="1:6" x14ac:dyDescent="0.25">
      <c r="B351" s="10"/>
      <c r="E351" s="25"/>
      <c r="F351" s="26"/>
    </row>
    <row r="352" spans="1:6" x14ac:dyDescent="0.25">
      <c r="A352" s="53"/>
      <c r="B352" s="21" t="s">
        <v>25</v>
      </c>
      <c r="C352" s="15"/>
      <c r="D352" s="16"/>
      <c r="E352" s="45"/>
      <c r="F352" s="45">
        <f>0.25*F350</f>
        <v>0</v>
      </c>
    </row>
    <row r="353" spans="1:6" x14ac:dyDescent="0.25">
      <c r="B353" s="10"/>
      <c r="E353" s="25"/>
      <c r="F353" s="26"/>
    </row>
    <row r="354" spans="1:6" x14ac:dyDescent="0.25">
      <c r="A354" s="53"/>
      <c r="B354" s="21" t="s">
        <v>22</v>
      </c>
      <c r="C354" s="15"/>
      <c r="D354" s="16"/>
      <c r="E354" s="45"/>
      <c r="F354" s="45">
        <f>F350+F352</f>
        <v>0</v>
      </c>
    </row>
    <row r="355" spans="1:6" x14ac:dyDescent="0.25">
      <c r="B355" s="18"/>
    </row>
    <row r="356" spans="1:6" x14ac:dyDescent="0.25">
      <c r="B356" s="18"/>
    </row>
    <row r="357" spans="1:6" x14ac:dyDescent="0.25">
      <c r="B357" s="18"/>
    </row>
    <row r="358" spans="1:6" x14ac:dyDescent="0.25">
      <c r="B358" s="34" t="s">
        <v>208</v>
      </c>
    </row>
    <row r="359" spans="1:6" x14ac:dyDescent="0.25">
      <c r="B359" s="18"/>
    </row>
    <row r="360" spans="1:6" x14ac:dyDescent="0.25">
      <c r="B360" s="18"/>
    </row>
    <row r="361" spans="1:6" x14ac:dyDescent="0.25">
      <c r="B361" s="18"/>
    </row>
    <row r="362" spans="1:6" x14ac:dyDescent="0.25">
      <c r="B362" s="18"/>
    </row>
    <row r="363" spans="1:6" x14ac:dyDescent="0.25">
      <c r="B363" s="18"/>
    </row>
    <row r="364" spans="1:6" x14ac:dyDescent="0.25">
      <c r="B364" s="18"/>
    </row>
    <row r="365" spans="1:6" x14ac:dyDescent="0.25">
      <c r="B365" s="20"/>
      <c r="D365" s="67" t="s">
        <v>5</v>
      </c>
      <c r="E365" s="67"/>
      <c r="F365" s="67"/>
    </row>
    <row r="366" spans="1:6" x14ac:dyDescent="0.25">
      <c r="B366" s="20"/>
    </row>
    <row r="367" spans="1:6" x14ac:dyDescent="0.25">
      <c r="B367" s="18"/>
      <c r="D367" s="16"/>
      <c r="E367" s="16"/>
      <c r="F367" s="17"/>
    </row>
    <row r="368" spans="1:6" x14ac:dyDescent="0.25">
      <c r="D368" s="68" t="s">
        <v>27</v>
      </c>
      <c r="E368" s="68"/>
      <c r="F368" s="68"/>
    </row>
  </sheetData>
  <sheetProtection selectLockedCells="1" selectUnlockedCells="1"/>
  <mergeCells count="4">
    <mergeCell ref="A1:F1"/>
    <mergeCell ref="D365:F365"/>
    <mergeCell ref="D368:F368"/>
    <mergeCell ref="A338:F338"/>
  </mergeCells>
  <pageMargins left="0.5118110236220472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Hala nova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Saša B</dc:creator>
  <cp:lastModifiedBy>Siniša Smiljanić</cp:lastModifiedBy>
  <cp:lastPrinted>2023-06-19T11:34:36Z</cp:lastPrinted>
  <dcterms:created xsi:type="dcterms:W3CDTF">2000-07-27T22:23:01Z</dcterms:created>
  <dcterms:modified xsi:type="dcterms:W3CDTF">2023-12-14T11:18:38Z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TC062071001050</vt:lpwstr>
  </property>
</Properties>
</file>