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https://starcoeuropeas-my.sharepoint.com/personal/josip_milosevic_starco_com/Documents/Project_Starco_2023/08_Procurement/03_Procurement/Innovation Norway/PN01_00045_SHOTBLAST WHEEL TREATMENT BUILDING/01_Technical &amp; Technological specification/"/>
    </mc:Choice>
  </mc:AlternateContent>
  <xr:revisionPtr revIDLastSave="762" documentId="11_561CAB9AADC55DEA457AFB2CC5A3AA75FF8D8668" xr6:coauthVersionLast="45" xr6:coauthVersionMax="47" xr10:uidLastSave="{32DC2420-63D7-4654-B6DF-2F640F284991}"/>
  <bookViews>
    <workbookView xWindow="28680" yWindow="-120" windowWidth="29040" windowHeight="15840" xr2:uid="{00000000-000D-0000-FFFF-FFFF00000000}"/>
  </bookViews>
  <sheets>
    <sheet name="Hala nova"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8" i="3" l="1"/>
  <c r="F330" i="3"/>
  <c r="B330" i="3"/>
  <c r="B328" i="3"/>
  <c r="B326" i="3"/>
  <c r="F312" i="3"/>
  <c r="F309" i="3"/>
  <c r="F306" i="3"/>
  <c r="F303" i="3"/>
  <c r="F293" i="3"/>
  <c r="F292" i="3"/>
  <c r="F288" i="3"/>
  <c r="F265" i="3"/>
  <c r="F264" i="3"/>
  <c r="F262" i="3"/>
  <c r="F261" i="3"/>
  <c r="F259" i="3"/>
  <c r="F258" i="3"/>
  <c r="F256" i="3"/>
  <c r="F297" i="3"/>
  <c r="F284" i="3"/>
  <c r="F271" i="3"/>
  <c r="F272" i="3"/>
  <c r="F273" i="3"/>
  <c r="F274" i="3"/>
  <c r="F275" i="3"/>
  <c r="F276" i="3"/>
  <c r="F277" i="3"/>
  <c r="F278" i="3"/>
  <c r="F279" i="3"/>
  <c r="F254" i="3"/>
  <c r="F280" i="3"/>
  <c r="F268" i="3"/>
  <c r="F252" i="3"/>
  <c r="F300" i="3"/>
  <c r="F296" i="3"/>
  <c r="F291" i="3"/>
  <c r="F287" i="3"/>
  <c r="F249" i="3"/>
  <c r="F246" i="3"/>
  <c r="F243" i="3"/>
  <c r="F240" i="3"/>
  <c r="F238" i="3"/>
  <c r="F235" i="3"/>
  <c r="F315" i="3" l="1"/>
  <c r="F317" i="3" s="1"/>
  <c r="F319" i="3" s="1"/>
  <c r="B220" i="3"/>
  <c r="B218" i="3"/>
  <c r="B216" i="3"/>
  <c r="B214" i="3"/>
  <c r="B212" i="3"/>
  <c r="B210" i="3"/>
  <c r="B208" i="3"/>
  <c r="B206" i="3"/>
  <c r="B204" i="3"/>
  <c r="B202" i="3"/>
  <c r="B200" i="3"/>
  <c r="B198" i="3"/>
  <c r="B196" i="3"/>
  <c r="B194" i="3"/>
  <c r="F189" i="3"/>
  <c r="F188" i="3"/>
  <c r="F181" i="3"/>
  <c r="F178" i="3"/>
  <c r="F175" i="3"/>
  <c r="F174" i="3"/>
  <c r="F167" i="3"/>
  <c r="F169" i="3" s="1"/>
  <c r="F216" i="3" s="1"/>
  <c r="F159" i="3"/>
  <c r="F155" i="3"/>
  <c r="F156" i="3"/>
  <c r="F154" i="3"/>
  <c r="F146" i="3"/>
  <c r="F149" i="3" s="1"/>
  <c r="F212" i="3" s="1"/>
  <c r="F138" i="3"/>
  <c r="F141" i="3" s="1"/>
  <c r="F210" i="3" s="1"/>
  <c r="F130" i="3"/>
  <c r="F133" i="3" s="1"/>
  <c r="F208" i="3" s="1"/>
  <c r="F122" i="3"/>
  <c r="F125" i="3" s="1"/>
  <c r="F206" i="3" s="1"/>
  <c r="F112" i="3"/>
  <c r="F113" i="3"/>
  <c r="F114" i="3"/>
  <c r="F111" i="3"/>
  <c r="F104" i="3"/>
  <c r="F106" i="3" s="1"/>
  <c r="F202" i="3" s="1"/>
  <c r="F97" i="3"/>
  <c r="F94" i="3"/>
  <c r="F87" i="3"/>
  <c r="F84" i="3"/>
  <c r="F81" i="3"/>
  <c r="F74" i="3"/>
  <c r="F76" i="3" s="1"/>
  <c r="F196" i="3" s="1"/>
  <c r="F67" i="3"/>
  <c r="F64" i="3"/>
  <c r="F61" i="3"/>
  <c r="F183" i="3" l="1"/>
  <c r="F218" i="3" s="1"/>
  <c r="F191" i="3"/>
  <c r="F220" i="3" s="1"/>
  <c r="F162" i="3"/>
  <c r="F214" i="3" s="1"/>
  <c r="F99" i="3"/>
  <c r="F200" i="3" s="1"/>
  <c r="F117" i="3"/>
  <c r="F204" i="3" s="1"/>
  <c r="F89" i="3"/>
  <c r="F198" i="3" s="1"/>
  <c r="F6" i="3"/>
  <c r="B40" i="3"/>
  <c r="B38" i="3"/>
  <c r="F31" i="3"/>
  <c r="F58" i="3" l="1"/>
  <c r="F23" i="3"/>
  <c r="F56" i="3"/>
  <c r="F53" i="3"/>
  <c r="F27" i="3"/>
  <c r="F19" i="3"/>
  <c r="F10" i="3"/>
  <c r="F69" i="3" l="1"/>
  <c r="F35" i="3"/>
  <c r="F40" i="3" s="1"/>
  <c r="F12" i="3"/>
  <c r="F38" i="3" s="1"/>
  <c r="F194" i="3" l="1"/>
  <c r="F223" i="3" s="1"/>
  <c r="F42" i="3"/>
  <c r="F44" i="3" l="1"/>
  <c r="F46" i="3" s="1"/>
  <c r="F326" i="3"/>
  <c r="F333" i="3" s="1"/>
  <c r="F335" i="3" s="1"/>
  <c r="F337" i="3" s="1"/>
  <c r="F225" i="3"/>
  <c r="F227" i="3" s="1"/>
</calcChain>
</file>

<file path=xl/sharedStrings.xml><?xml version="1.0" encoding="utf-8"?>
<sst xmlns="http://schemas.openxmlformats.org/spreadsheetml/2006/main" count="287" uniqueCount="201">
  <si>
    <t>R.br.</t>
  </si>
  <si>
    <t>Opis</t>
  </si>
  <si>
    <t>Količina</t>
  </si>
  <si>
    <t>Jedinična cijena</t>
  </si>
  <si>
    <t xml:space="preserve">Ukupno </t>
  </si>
  <si>
    <t>SASTAVIO:</t>
  </si>
  <si>
    <t>Jedinica mjere</t>
  </si>
  <si>
    <t>m</t>
  </si>
  <si>
    <t>m2</t>
  </si>
  <si>
    <t>m3</t>
  </si>
  <si>
    <t>kg</t>
  </si>
  <si>
    <t>1. PRIPREMNI RADOVI</t>
  </si>
  <si>
    <t>1.1.</t>
  </si>
  <si>
    <t>1.2.</t>
  </si>
  <si>
    <t>UKUPNO PRIPREMNI RADOVI</t>
  </si>
  <si>
    <t>2.1.</t>
  </si>
  <si>
    <t>2.2.</t>
  </si>
  <si>
    <t>2.3.</t>
  </si>
  <si>
    <t>6.1.</t>
  </si>
  <si>
    <t>kom</t>
  </si>
  <si>
    <t>UKUPNO MONTAŽERSKI RADOVI</t>
  </si>
  <si>
    <t>UKUPNO:</t>
  </si>
  <si>
    <t>SVEUKUPNO</t>
  </si>
  <si>
    <t>UKUPNO LIMARSKI RADOVI</t>
  </si>
  <si>
    <t>m'</t>
  </si>
  <si>
    <t>PDV</t>
  </si>
  <si>
    <t>Napomena: Nije dopušteno mijenjati OPIS niti JEDINICU MJERE niti KOLIČINU</t>
  </si>
  <si>
    <t>x x</t>
  </si>
  <si>
    <t>Košnja niskog raslinja I trave trimerom te odlaganje na lokaciji.</t>
  </si>
  <si>
    <t>kompl</t>
  </si>
  <si>
    <t>Gradilišna ograda</t>
  </si>
  <si>
    <t>Dobava, transport, montaža I osiguranje prije početka radova tipske gradilišne ograde oko predmetne parcele, te demontaža utovar I odvoz nakon završetka radova. Stavkom je obuhvaćen I sav rad na montaži I demontaži ograde, fiksnog dijela, te jednog kolnog ulaza, te jednog pješačkog sa tipskim ulaznim vratima</t>
  </si>
  <si>
    <t>2. RADOVI DEMONTAŽE I RUŠENJE</t>
  </si>
  <si>
    <t>PRIPREMNI I DEMONTAŽE</t>
  </si>
  <si>
    <t>I</t>
  </si>
  <si>
    <t>Rušenje konstruktivnih temelja, zidova, ploča, okana, pokrova, raznih elemenata od betona,…</t>
  </si>
  <si>
    <t>Demontaža dijela zaostalih postojećih svih vrsta instalacija na dijelu izgradnje ureda</t>
  </si>
  <si>
    <t>Rezanje dijela fasadnih panela radi izrade spoja postojeće zgrade I novih ureda</t>
  </si>
  <si>
    <t>2.4.</t>
  </si>
  <si>
    <t>Odvoz viška materijala dobivenog od iskopa I demontiranih elemenata</t>
  </si>
  <si>
    <t>UKUPNO RADOVI DEMONTAŽE I RUŠENJE</t>
  </si>
  <si>
    <t>II</t>
  </si>
  <si>
    <t>GRAĐEVINSKO OBRTNIČKI RADOVI</t>
  </si>
  <si>
    <t>1. ZEMLJANI RADOVI</t>
  </si>
  <si>
    <t>Strojni površinski grubi iskop na platou buduće hale, iskop u kamenom materijalu. Iskop se izvodi do dubine 20 cm</t>
  </si>
  <si>
    <t>Strojni iskop u zemljanom materijalu za konstrukcije ab temelja. Temeljna konstrukcija se sastoji od armirno-betonskih trakastih temelja I temeljnih ploča.</t>
  </si>
  <si>
    <t>Strojno, po potrebi ručno</t>
  </si>
  <si>
    <t>1.3.</t>
  </si>
  <si>
    <t>Ručno planiranje površine dna temeljnih traka I ploča, stopa I dna podne ploče na mjestu novoprojektirane građevine sa točnošću planirane površine +/-5.0 cm u kamenom materijalu.</t>
  </si>
  <si>
    <t>1.4.</t>
  </si>
  <si>
    <t>Dobava, transport do gradilišta, sav transport na gradilištu, nasipavanje I razastiranje sloja tucanika ispod konstrukcije ab temelja I podne ploče, a kao površina podložni beton</t>
  </si>
  <si>
    <t>Karakteristike nasutih ploha:
debljina nasipavanja je 10 cm
nasipana površina se nabija do modula stišljivosti M=30.0 N/cm2
nakon nasipavanja površine se planiraju sa točnošću +/-2 cm</t>
  </si>
  <si>
    <t>1.5.</t>
  </si>
  <si>
    <t>Utovar sa gradilišne deponije, transport do prostora objekta, razastiranje I nabijanje sloja zemlje u prostor oko temeljnih traka I stopa a nakon postave hidroizolacije, i/ili termoizolacije ili same zaštite tih slojeva ili betona</t>
  </si>
  <si>
    <t>Karakteristike prostora za nasipavanje:
nasipava se u prostore između iskopane temeljne konstrukcije (AB trka I stopa) I rubova rova u širinama 10-30 cm
visina nsaipavanja je do max. 60 cm
nasipani prostor se nabija do modula stišljivosti M=30.0 N/cm2
Nakon nasipavanja gornji sloj mora biti u koti okolonog terena ili do dna kote za nasipavanje tucanika između AB temeljnih konstrukcija</t>
  </si>
  <si>
    <t>1.6.</t>
  </si>
  <si>
    <t>Odvoz viška materijala dobivenog od iskopa</t>
  </si>
  <si>
    <t>UKUPNO ZEMLJANI RADOVI</t>
  </si>
  <si>
    <t>2. ARMIRAČKI RADOVI</t>
  </si>
  <si>
    <t>Postavljanje armature
Armatura koja se montira u potpunosti mora biti očišćena od hrđe I drugih nečistoća
Armaturi koja se montira u konstukcije mora biti osigurana stabilnost I geometrija pri betoniranju pomoću tipskih fiksatora.
Armatura B500B</t>
  </si>
  <si>
    <t>UKUPNO ARMIRAČKI RADOVI</t>
  </si>
  <si>
    <t>3. BETONSKI I ARMIRANO-BETONSKI RADOVI</t>
  </si>
  <si>
    <t>UKUPNO BETONSKI I ARMIRANO-BETONSKI RADOVI</t>
  </si>
  <si>
    <t>3.1.</t>
  </si>
  <si>
    <t xml:space="preserve">Dobava, transport I strojna ugradnja podložnog sloja betona spravljenog na betonari ispod konstrukcija AB temelja I ploča sljedećih karakteristika:
Betonira se u oplati
Betonira se betonom:
C 12/15, S3, Dmax32
Gornja površina podložnog betona mora biti bez šupljina i glatka
</t>
  </si>
  <si>
    <t>3.2.</t>
  </si>
  <si>
    <t xml:space="preserve">Dobava, transport I strojna ugradnja betona spravljenog na betonari u konstrukciji AB temelja, presjeka prema planu oplate i armiranih prema planu armature sljedećih karakteristika:
AB temeljne trake I ploče su u razini presjeka
Betonira se u rovovima
Betonira se u dvostranoj tipskoj oplati na sloj podložnog betona sa postavljenom armaturom prema planu armiranja i osiguranju zaštitnih slojeva tipskim distancerima
Betonira se betonom:
C25, 30, XC4, S3, Dmax32
Vanjske površine AB mora biti bez šupljina, potpuno glatke sa omogućenim jednostavnim skidanjem oplate
</t>
  </si>
  <si>
    <t>3.3.</t>
  </si>
  <si>
    <t xml:space="preserve">Dobava, transport I strojna ugradnja betona spravljenog na betonari u konstrukcije AB podne ploče, presjeka prema planu oplate i armiranih prema planu armature sljedećih karakteristika:
Betonira se u jednostranoj oplatirovovima
Betonira se betonom:
C30/37, XC4, S3, Dmax32
Vanjske površine AB mora biti bez šupljina, potpuno glatke sa omogućenim jednostavnim skidanjem oplate
</t>
  </si>
  <si>
    <t>4. TESARSKI RADOVI</t>
  </si>
  <si>
    <t>4.1.</t>
  </si>
  <si>
    <t xml:space="preserve">Dobava svog materijala, priprema, postavljanje I skidanje oplate AB temelja
Oplata koja se ugrađuje mora biti potpuno čista, pripremljena za ugradnju betona sa premazima, bez pukotina I neravnina, te mora osigurati potpunu glatkoću betona za vrijeme očvršćivanja i nakon demontaže
</t>
  </si>
  <si>
    <t>4.2.</t>
  </si>
  <si>
    <t>Dobava svog materijala, priprema, postavljanje I skidanje oplate AB podne ploče pogona sačmare
Oplata je tipska
Oplata koja se ugrađuje mora biti potpuno čista, pripremljena za ugradnju betona sa premazima, bez pukotina I neravnina, te mora osigurati potpunu glatkoću betona za vrijeme očvršćivanja i nakon demontaže</t>
  </si>
  <si>
    <t>UKUPNO TESARSKI RADOVI</t>
  </si>
  <si>
    <t>5. ZIDARSKI RADOVI</t>
  </si>
  <si>
    <t>5.1.</t>
  </si>
  <si>
    <t xml:space="preserve">Popravci ab elemenata betona reparaturnim mortom
</t>
  </si>
  <si>
    <t>UKUPNO ZIDARSKI RADOVI</t>
  </si>
  <si>
    <t>6. MONTAŽERSKI RADOVI</t>
  </si>
  <si>
    <t xml:space="preserve">Izvedba obloge vertikalnih I horizontalnih obloga (kutija dimenija do 30/30 cm) I konstrukcije od pocinčanih profila debljine 50 mm.
Obloga se izvodi dvostruko vlagootpornim gips kartonskim pločama
Sve spojeve je potrebno bandažirati plastičnom rabicom i posebnom gipsanom smjesom. Na spoj stijene sa zidom i stropom potrebno je postaviti gumeni filc.
N sve uglove potrebno je ugraditi zaštitne profile. Po završetku potrebno je pogletati spojeve i glave vijaka
</t>
  </si>
  <si>
    <t>GKB A13-vertikalne</t>
  </si>
  <si>
    <t>GKBI H2 13-vertikalne</t>
  </si>
  <si>
    <t>GKB A13-horizontalne</t>
  </si>
  <si>
    <t>GKBI H2 13-horizontalne</t>
  </si>
  <si>
    <t>7. HIDROIZOLATERSKI RADOVI</t>
  </si>
  <si>
    <t>7.1.</t>
  </si>
  <si>
    <t>Dobava svog materijala, priprema I postava hidroizolacije poda ploče sa V4
Hidroizolacija se sastoji od:
Hladnog bitumenskog premaza prema HRN u.M3.242 (hladan bitumenski premaz proizveden na osnovi stabilnih bitumenskih emulzija), nanosi se na prethodno očišćenu podlogu četkom, kistom ili špricanjem
Varene fleksibilne polimer bitumenske trake, prema HRN U.M3.231 (aditivna oplemenjena bitumenska traka za zavarivanje, stakleni voal, obostrane obložen kvalitetnom bitumenskom masom, traka je obostrano obložena folijom)
Osigurati spoj bravarije i hidroizolacije.</t>
  </si>
  <si>
    <t>UKUPNO HIDROIZOLATERSKI RADOVI</t>
  </si>
  <si>
    <t>8. FASADERSKI RADOVI</t>
  </si>
  <si>
    <t>8.1.</t>
  </si>
  <si>
    <t>UKUPNO FASADERSKI RADOVI</t>
  </si>
  <si>
    <t>9. SOBOSLIKARSKI RADOVI</t>
  </si>
  <si>
    <t>9.1.</t>
  </si>
  <si>
    <t>Dobava svog materijala, priprema materijalam te potrebna pigmentacija I nijansiranje komponenti, te ličenje zidova I stropova disperzivnom bojom
Boja mora biti za okoliš neškodljiva, sa iznimno niskim sadržajem lako hlapljivih organskih tvari, te ne smije sadržavati omekšivače i tečke metale.
Boja mora imati TUV SUD - međunarodni certifikat o visokoj kvaliteti i razred A+ hlapljivosti
Zidovi i stropovi koji se liče su žbukani, gletani i brušeni, ili gipsokartonski koji su baždareni, pregletani i brušeni, odnosno sve plohe zidova su potpuno pripremeljene za nanošenje akrilne emulzije.
Predbiđa se potrošnja 125-190 ml/m2 za dvoslojni nanos</t>
  </si>
  <si>
    <t>Odabir boje prema izboru projektanta</t>
  </si>
  <si>
    <t>UKUPNO SOBOSLIKARSKI RADOVI</t>
  </si>
  <si>
    <t>10. PODOPOLAGAČKI RADOVI</t>
  </si>
  <si>
    <t>10.1.</t>
  </si>
  <si>
    <t>Dobava I ugradnja protuprašnog premaza
Podloga mora biti kvalitetno pripremljena. Površina mora biti neoštećena, čista, suha I slobodna od zagađenja kao što su nafta, ulja, masti. Prmazi. Sav prašnati, rastresiti I trošan materijal mora se u potpunosti ukloniti sa svih površina prije nanošenja proizvoda.
Eventualne pukotine i radne diletacije u betonske ploče, potrebno je dodatno otvoriti i poprečno zasjeći svakih 20-30 cm. U pukotine se ubacuju valovite spojnice i zatim se saniraju (zatvaraju) s dvokomponentnom epoksidnom smolom i kvarcnim pijeskom.</t>
  </si>
  <si>
    <t>UKUPNO PODOPOLAGAČKI RADOVI</t>
  </si>
  <si>
    <t>11. BRAVARSKI RADOVI</t>
  </si>
  <si>
    <t>11.1.</t>
  </si>
  <si>
    <t>Izrada, dobava I ugradnja vanjske bravarije. Sve izvedeno iz aluminijskih standardnih profila sa prekinutim termičkim mostom, u boji RAL po izboru investitora. Površinska zaštita, boja I tip po izboru projektanta arhitektonskog dijela projekta. Ostakljeno IZO staklom 4+12+4+12+4 mm. Rukohvat prema izboru projektanta. Svi elementi s atestom, postojanih boja, otporni na UV zrake. Staklena stijena se ugrađuje u vanjske zidove od blok opeke debljine i betona</t>
  </si>
  <si>
    <t>trodijelni prozor 300/100 - dva fiksa+otklopni-staklo</t>
  </si>
  <si>
    <t>vrata - dvokrilna- panel 350/350-panel</t>
  </si>
  <si>
    <t>vrata ulazna 110/240- puna, panel</t>
  </si>
  <si>
    <t>11.2.</t>
  </si>
  <si>
    <t>Dobava, čišćenje, sječenje, bušenje, prikrajanje, postavljanje, gruba I fina montaža I učvršćivanje čeličnih profila nosivih konstrukcija
Boja I tip materijala po izboru projektanta arhitektonskog dijela projekta
U stavci je I geodetsko praćenje I kontrola preciznosti izvedbe, kontrola kvalitete zavara (radiografska)</t>
  </si>
  <si>
    <t>UKUPNO BRAVARSKI RADOVI</t>
  </si>
  <si>
    <t>12. KROVOPOKRIVAČKI RADOVI</t>
  </si>
  <si>
    <t>12.1.</t>
  </si>
  <si>
    <t>Postavljanje panela debljine 15 cm min vuna
Dobava, montaža, transport
Stavkom je po potrebi obuhvaćena I zaštita elemenata pročelja I krova, te pomične skele I platforme koje obavezno moraju biti tipske.</t>
  </si>
  <si>
    <t>UKUPNO KROVOPOKRIVAČKI RADOVI</t>
  </si>
  <si>
    <t>13. LIMARSKI RADOVI</t>
  </si>
  <si>
    <t>13.1.</t>
  </si>
  <si>
    <t>zabat</t>
  </si>
  <si>
    <t>sljeme</t>
  </si>
  <si>
    <t>13.2.</t>
  </si>
  <si>
    <t>Dobava materijala, krojenje, izrada I montaža opšava zabata I sljemena
Debljina lima je 0.70 mm
Opšav sljemena je ravnog poprečnog presjeka širine 1050 mm (300+350+400), duljine zabata 5.8m
Opšav se montira propisanim vijcima I tiplima.
Površinska zaštita, boja I tip prema izboru projektanta arhitektonskog dijela projekta.</t>
  </si>
  <si>
    <t xml:space="preserve">Dobava materijala, krojenje, izrada I montaža rina kosog krova.
Debljina lima je 0.70 mm
Rina je polukružnog presjeka širine 200 mm
Površinska zaštita, boja I tip prema izboru projektanta arhitektonskog dijela projekta.
</t>
  </si>
  <si>
    <t>13.3.</t>
  </si>
  <si>
    <t xml:space="preserve">Dobava materijala, krojenje, izrada I montaža vetikalnih cijevi krovne odvodnje.
Debljina lima je 0.70 mm
Cijevi su kružnog presjeka širine fi100 mm.
Površinska zaštita, boja I tip prema izboru projektanta arhitektonskog dijela projekta.
</t>
  </si>
  <si>
    <t>14. RAZNI RADOVI</t>
  </si>
  <si>
    <t>Čišćenje unutrašnjosti građevine nakon svih izvršenih radova od otpadnog materijala I smeća s odvozom na privremeno gradilišno odlagalište.</t>
  </si>
  <si>
    <t>a) čišćenje nakon grubih radova</t>
  </si>
  <si>
    <t>b) završno čišćenje</t>
  </si>
  <si>
    <t>14.1.</t>
  </si>
  <si>
    <t>UKUPNO RAZNI RADOVI</t>
  </si>
  <si>
    <t>III</t>
  </si>
  <si>
    <t>ELEKTROINSTALACIJE</t>
  </si>
  <si>
    <t>1. ELEKTROTEHNIČKA INSTALACIJA</t>
  </si>
  <si>
    <t>Iskolčenje trase kabela. Obračun je po metru iskolčene trase</t>
  </si>
  <si>
    <t>metara</t>
  </si>
  <si>
    <t>Geodetski snimak trase kabela. Stavka uključuje I izradu elaborata za katastar vodova. Cijevi I kabele treba snimiti prije zatrpavanja rova. Obračun po metru trase. Isporuka u 3 primjerka I 1 primjerak na CD-u</t>
  </si>
  <si>
    <t>Ručno-strojni iskop rova u zemlji III kategorije. U cijnu uračunati probne iskope, iskop rova, planiranje rova, zatrpavanje rova zemljom iz iskopa, odvoz viška zemlje I zaštitu rova pri izvođenju radova.
Dimenzija rova 0.4 m x 0.8 m x 35 m</t>
  </si>
  <si>
    <t>Dobava I dvoslojno polaganje pijeska u kabelski rov (10+10 cm)
0.4 m x 0.2 m x 35 m</t>
  </si>
  <si>
    <t>Planiranje zatrpanog rova I dovođenje okoliša u prvobitno stanje završnim nabijanjem zemlje, poravnavanjem terena te nabavom I zasijavanjem trave, odnosno sanacijom zelenih površina</t>
  </si>
  <si>
    <t>Dobava I ugradba sloja "mršavog" betona C8/10 na mjestima križanja energetskih instalacija sa instalacijama kanalizacije. Križanje izvesti slojem debljine 5.0 cm (iznad I ispod cijevi), 1.5 m sa svake strane križanja. Obračun je po komadu izvedenog križanja.</t>
  </si>
  <si>
    <t>komada</t>
  </si>
  <si>
    <t>1.7.</t>
  </si>
  <si>
    <t>1.8.</t>
  </si>
  <si>
    <t xml:space="preserve">Dobava I polaganje instalacijskih cijevi:
dvoslojne korugirane cijevi iz polietilena visoke gustoće (PEHD)
Stjenka je izvana rebrasta, a iznutra glatka, cijevi su visokootporne na pritiske I udarce, pogodne za direktno polaganje u zemlju, beton I sl., savitljivost, mehanička i izolacijska svojstva u skladu sa EN 50086-1 i 50086-2-4., spojnica na jednom kraju cijevi, isporuka u kolutima, boja crvena.
Cijev polagati u rov u zemlji i dijelom u zid p/ž (uvod u razdjelnice), dimenzija:
</t>
  </si>
  <si>
    <t>KABUPLAST-F 50 mm</t>
  </si>
  <si>
    <t>plastična cijev od polietilena visoke gustoće - PEHD u rov u zemlji, komplet sa držačima razmaka (češljevima na svakih 1.5 m):</t>
  </si>
  <si>
    <t>50 mm</t>
  </si>
  <si>
    <t xml:space="preserve">u rov u zemlji, čelična cijev, pri križanju sa EK instalacijom </t>
  </si>
  <si>
    <t xml:space="preserve">200 mm </t>
  </si>
  <si>
    <t>plastična savitljiva, samogasiva u zidove I stropove p7Ž, iznad spuštenog stropa ili direktno u betonske zidove I stropove</t>
  </si>
  <si>
    <t>CSS 32 mm</t>
  </si>
  <si>
    <t>CSS 50 mm</t>
  </si>
  <si>
    <t xml:space="preserve">spiralnih fleksibilnih ojačanih cijevi, izrađene od PVC-a otpornih na vanjske utjecaje, ulje, masti I plinove. Cijevi služe za polaganje energetskih I signalnih kabela od građevine do vanjske jedinice klima uređaja
</t>
  </si>
  <si>
    <t>KAOFLEX 20 mm</t>
  </si>
  <si>
    <t>KAOFLEX 50 mm</t>
  </si>
  <si>
    <t>plastična kuruta, na zidove I stropove n/ž, komplet sa obujmicama:</t>
  </si>
  <si>
    <t>20 mm</t>
  </si>
  <si>
    <t>25 mm</t>
  </si>
  <si>
    <t>Dobava, montaža I spajanje na zid građevine, pocinčanih perforiranih kabelskih polica (regala). U cijnu uračunati I sve elemente za nošenje, spajanje nastavljanje I skretanje I sl. Regal montirati na zid Tehničke prostorije:</t>
  </si>
  <si>
    <t>100/60 mm</t>
  </si>
  <si>
    <t>1.9.</t>
  </si>
  <si>
    <t>Dobava, polaganje I spajanje vodiča u razvodnim kutijama, opremi I razdjelnicima. Komplet sa svim razvodnim I prolaznim kutijama I izradom odgovarajućih kabelskih završetaka I eventualno kabelskih spojnica. Sve razvodne kutije trebaju imati odgovarajuće vijčane uvodnice i biti opremljene sa vijčanim ili bezvijčanim stezaljkama odgovarajućeg presjeka. Svi komunikacijski kabeli jednim krajem moraju završavati na RJ45 utičnicu u prostoru, a drugim krajem na RJ45 konektoru u HD ormariću.</t>
  </si>
  <si>
    <t>H07RN-F 3G2,5mm2</t>
  </si>
  <si>
    <t>H07RN-F 3G4mm2</t>
  </si>
  <si>
    <t>FG16OR16 3x1.5mm2</t>
  </si>
  <si>
    <t>FG16OR16 3x2.5mm2</t>
  </si>
  <si>
    <t>FG16OR16 3x4mm2</t>
  </si>
  <si>
    <t>FG16OR16 5G10mm2</t>
  </si>
  <si>
    <t>FG16OR16 5G16mm2</t>
  </si>
  <si>
    <r>
      <t>Coax kabel 75</t>
    </r>
    <r>
      <rPr>
        <sz val="10"/>
        <rFont val="Grotesque"/>
        <family val="2"/>
      </rPr>
      <t>Ω</t>
    </r>
    <r>
      <rPr>
        <sz val="10"/>
        <rFont val="Arial"/>
        <family val="2"/>
      </rPr>
      <t>/UV zaštita plašta kabela</t>
    </r>
  </si>
  <si>
    <r>
      <t>Coax kabel RG6/75</t>
    </r>
    <r>
      <rPr>
        <sz val="10"/>
        <rFont val="Grotesque"/>
        <family val="2"/>
        <charset val="1"/>
      </rPr>
      <t>Ω</t>
    </r>
  </si>
  <si>
    <t>H07V-K 1x16mm2 - z/ž boje</t>
  </si>
  <si>
    <t>1.10.</t>
  </si>
  <si>
    <t>Dobava ugradnja I spajanje razdjelnice +RP u zid p/ž min IP30. Razdjelnica je p/ž bijeli ormar sa vratima I mjestom za min 72 modula opreme kom 1</t>
  </si>
  <si>
    <t xml:space="preserve">Unutar razdjelnice ugraditi osigurač strujnig opterećenja I automatske osigurače:
C6A 1P kom 1
B10A 1P kom 3
C10A - 1P kom 7
B16A 1P kom 10
C16A 1P kom 3
C20A 1P kom 4
C25A 1P kom 2
Kombinirane zaštitne sklopke:
KZS C10/0.03A 2P kom 1
KZS B16/0.03A 2P kom 3
strujne zaštitne sklopke:
FID 25/0.03A 2P kom 5
FID 40/0.03A 2P kom 5
</t>
  </si>
  <si>
    <t>komplet</t>
  </si>
  <si>
    <t>1.11.</t>
  </si>
  <si>
    <t>Dobava I polaganje u kabelski rov trake upozorenja</t>
  </si>
  <si>
    <t>POZOR ENERGETSKI KABEL</t>
  </si>
  <si>
    <t>POZOR TELEKOMUNIKACIJSKI KABEL</t>
  </si>
  <si>
    <t>1.12.</t>
  </si>
  <si>
    <t xml:space="preserve">Dobava I polaganje trake od nehrđajućeg čelika 30x3.5 mm. Komplet sa svim križnim spojnicama I poduporama:
</t>
  </si>
  <si>
    <t>sječimice u rov u zemlji</t>
  </si>
  <si>
    <t>u temelj građevine ispod hidroizolacije</t>
  </si>
  <si>
    <t>izvodi za vanjske ili unutarnje metalne mase</t>
  </si>
  <si>
    <t>1.13.</t>
  </si>
  <si>
    <t>Dobava I polaganje AL žice 8mm komplet sa križnim spojnicama I poduporama:</t>
  </si>
  <si>
    <t>po sljemenu I spustu krova pokrivenog crijepom</t>
  </si>
  <si>
    <t>po unutarnjoj strani atike krova</t>
  </si>
  <si>
    <t>1.14.</t>
  </si>
  <si>
    <t>Izrada mjernog spoja:
traka-traka (u podzemnom ormariću za mjerni spoj)</t>
  </si>
  <si>
    <t>1.15.</t>
  </si>
  <si>
    <t>Dobava I ugradnja stezaljki I obujmica za oluke</t>
  </si>
  <si>
    <t>1.16.</t>
  </si>
  <si>
    <t>Ispitivanje izvedene  certificiranim instrumentom, prema standardu ISO11801 klasa E, te izrada mjernih listova za svaki S/FTP kabel u el obliku na CD-u. Stavka se odnosi na sve kabele.</t>
  </si>
  <si>
    <t>1.17.</t>
  </si>
  <si>
    <t>Ispitivanje sustava za zaštitu od munje prema HRN HD 62305</t>
  </si>
  <si>
    <t>1.18.</t>
  </si>
  <si>
    <t>Ispitivanje elektrotehničke instalacije prema HRN HD 60364-6</t>
  </si>
  <si>
    <t>UKUPNO ELEKTROTEHNIČKA INSTALACIJA</t>
  </si>
  <si>
    <t>R E K A P I T U L A C I J A SVIH RADOVA</t>
  </si>
  <si>
    <t>U Belom Manastiru, prosinac 2023.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</si>
</sst>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harset val="238"/>
    </font>
    <font>
      <sz val="10"/>
      <name val="Arial"/>
      <family val="2"/>
      <charset val="238"/>
    </font>
    <font>
      <b/>
      <sz val="10"/>
      <name val="Arial"/>
      <family val="2"/>
    </font>
    <font>
      <b/>
      <sz val="10"/>
      <name val="Arial"/>
      <family val="2"/>
      <charset val="238"/>
    </font>
    <font>
      <sz val="10"/>
      <color indexed="8"/>
      <name val="Arial"/>
      <family val="2"/>
    </font>
    <font>
      <b/>
      <sz val="10"/>
      <color indexed="8"/>
      <name val="Arial"/>
      <family val="2"/>
      <charset val="238"/>
    </font>
    <font>
      <i/>
      <sz val="10"/>
      <name val="Arial"/>
      <family val="2"/>
      <charset val="238"/>
    </font>
    <font>
      <sz val="10"/>
      <name val="Arial"/>
      <family val="2"/>
      <charset val="238"/>
    </font>
    <font>
      <sz val="14"/>
      <name val="Arial"/>
      <family val="2"/>
      <charset val="238"/>
    </font>
    <font>
      <sz val="12"/>
      <name val="Arial"/>
      <family val="2"/>
      <charset val="238"/>
    </font>
    <font>
      <b/>
      <sz val="10"/>
      <color rgb="FFFF0000"/>
      <name val="Arial"/>
      <family val="2"/>
    </font>
    <font>
      <sz val="10"/>
      <name val="Arial"/>
      <family val="2"/>
    </font>
    <font>
      <b/>
      <sz val="10"/>
      <color indexed="8"/>
      <name val="Arial"/>
      <family val="2"/>
    </font>
    <font>
      <sz val="10"/>
      <name val="Grotesque"/>
      <family val="2"/>
    </font>
    <font>
      <sz val="10"/>
      <name val="Grotesque"/>
      <family val="2"/>
      <charset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1" fillId="0" borderId="0"/>
    <xf numFmtId="4" fontId="9" fillId="0" borderId="0"/>
  </cellStyleXfs>
  <cellXfs count="70">
    <xf numFmtId="0" fontId="0" fillId="0" borderId="0" xfId="0"/>
    <xf numFmtId="0" fontId="0" fillId="0" borderId="0" xfId="0" applyAlignment="1">
      <alignment vertical="top" wrapText="1"/>
    </xf>
    <xf numFmtId="0" fontId="0" fillId="0" borderId="0" xfId="0" applyAlignment="1">
      <alignment horizontal="center"/>
    </xf>
    <xf numFmtId="4" fontId="0" fillId="0" borderId="0" xfId="0" applyNumberFormat="1"/>
    <xf numFmtId="4" fontId="4"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wrapText="1"/>
    </xf>
    <xf numFmtId="4" fontId="0" fillId="0" borderId="1" xfId="0" applyNumberFormat="1" applyBorder="1" applyAlignment="1">
      <alignment horizontal="center" vertical="center" wrapText="1"/>
    </xf>
    <xf numFmtId="4" fontId="0" fillId="0" borderId="1" xfId="0" applyNumberFormat="1" applyBorder="1" applyAlignment="1">
      <alignment horizontal="center" wrapText="1"/>
    </xf>
    <xf numFmtId="4" fontId="4" fillId="0" borderId="1" xfId="0" applyNumberFormat="1" applyFont="1" applyBorder="1" applyAlignment="1">
      <alignment horizontal="center" vertical="center"/>
    </xf>
    <xf numFmtId="0" fontId="3" fillId="0" borderId="0" xfId="0" applyFont="1" applyAlignment="1">
      <alignment vertical="top" wrapText="1"/>
    </xf>
    <xf numFmtId="4" fontId="3" fillId="0" borderId="0" xfId="0" applyNumberFormat="1" applyFont="1"/>
    <xf numFmtId="0" fontId="0" fillId="0" borderId="2" xfId="0" quotePrefix="1" applyBorder="1" applyAlignment="1">
      <alignment vertical="top" wrapText="1"/>
    </xf>
    <xf numFmtId="0" fontId="0" fillId="0" borderId="2" xfId="0" applyBorder="1" applyAlignment="1">
      <alignment horizontal="center"/>
    </xf>
    <xf numFmtId="4" fontId="0" fillId="0" borderId="2" xfId="0" applyNumberFormat="1" applyBorder="1"/>
    <xf numFmtId="0" fontId="0" fillId="0" borderId="3" xfId="0" applyBorder="1" applyAlignment="1">
      <alignment horizontal="center"/>
    </xf>
    <xf numFmtId="4" fontId="0" fillId="0" borderId="3" xfId="0" applyNumberFormat="1" applyBorder="1"/>
    <xf numFmtId="4" fontId="4" fillId="0" borderId="3" xfId="0" applyNumberFormat="1" applyFont="1" applyBorder="1"/>
    <xf numFmtId="0" fontId="7" fillId="0" borderId="0" xfId="0" applyFont="1" applyAlignment="1">
      <alignment vertical="top" wrapText="1"/>
    </xf>
    <xf numFmtId="0" fontId="7" fillId="0" borderId="0" xfId="0" applyFont="1" applyAlignment="1">
      <alignment horizontal="center"/>
    </xf>
    <xf numFmtId="0" fontId="7" fillId="0" borderId="0" xfId="0" quotePrefix="1" applyFont="1" applyAlignment="1">
      <alignment vertical="top" wrapText="1"/>
    </xf>
    <xf numFmtId="0" fontId="3" fillId="0" borderId="3" xfId="0" applyFont="1" applyBorder="1" applyAlignment="1">
      <alignment vertical="top" wrapText="1"/>
    </xf>
    <xf numFmtId="0" fontId="3" fillId="0" borderId="0" xfId="0" applyFont="1" applyAlignment="1">
      <alignment horizontal="center"/>
    </xf>
    <xf numFmtId="0" fontId="7" fillId="0" borderId="0" xfId="0" applyFont="1" applyAlignment="1">
      <alignment horizontal="center" vertical="center"/>
    </xf>
    <xf numFmtId="0" fontId="7" fillId="0" borderId="2" xfId="0" applyFont="1" applyBorder="1" applyAlignment="1">
      <alignment vertical="top" wrapText="1"/>
    </xf>
    <xf numFmtId="4" fontId="0" fillId="2" borderId="0" xfId="0" applyNumberFormat="1" applyFill="1"/>
    <xf numFmtId="4" fontId="4" fillId="2" borderId="0" xfId="0" applyNumberFormat="1" applyFont="1" applyFill="1"/>
    <xf numFmtId="4" fontId="0" fillId="2" borderId="2" xfId="0" applyNumberFormat="1" applyFill="1" applyBorder="1"/>
    <xf numFmtId="4" fontId="4" fillId="2" borderId="2" xfId="0" applyNumberFormat="1" applyFont="1" applyFill="1" applyBorder="1"/>
    <xf numFmtId="4" fontId="0" fillId="2" borderId="3" xfId="0" applyNumberFormat="1" applyFill="1" applyBorder="1"/>
    <xf numFmtId="4" fontId="5" fillId="2" borderId="3" xfId="0" applyNumberFormat="1" applyFont="1" applyFill="1" applyBorder="1"/>
    <xf numFmtId="4" fontId="3" fillId="2" borderId="0" xfId="0" applyNumberFormat="1" applyFont="1" applyFill="1"/>
    <xf numFmtId="4" fontId="5" fillId="2" borderId="0" xfId="0" applyNumberFormat="1" applyFont="1" applyFill="1"/>
    <xf numFmtId="0" fontId="10" fillId="0" borderId="0" xfId="0" applyFont="1"/>
    <xf numFmtId="0" fontId="1"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center"/>
    </xf>
    <xf numFmtId="0" fontId="1" fillId="0" borderId="0" xfId="0" applyFont="1" applyAlignment="1">
      <alignment horizontal="center"/>
    </xf>
    <xf numFmtId="0" fontId="1" fillId="0" borderId="3" xfId="0" applyFont="1" applyBorder="1" applyAlignment="1">
      <alignment vertical="top" wrapText="1"/>
    </xf>
    <xf numFmtId="0" fontId="1" fillId="0" borderId="0" xfId="0" applyFont="1" applyBorder="1" applyAlignment="1">
      <alignment vertical="top" wrapText="1"/>
    </xf>
    <xf numFmtId="0" fontId="0" fillId="0" borderId="0" xfId="0" applyBorder="1" applyAlignment="1">
      <alignment horizontal="center"/>
    </xf>
    <xf numFmtId="4" fontId="0" fillId="0" borderId="0" xfId="0" applyNumberFormat="1" applyBorder="1"/>
    <xf numFmtId="4" fontId="0" fillId="2" borderId="0" xfId="0" applyNumberFormat="1" applyFill="1" applyBorder="1"/>
    <xf numFmtId="4" fontId="5" fillId="2" borderId="0" xfId="0" applyNumberFormat="1" applyFont="1" applyFill="1" applyBorder="1"/>
    <xf numFmtId="4" fontId="3" fillId="2" borderId="0" xfId="0" applyNumberFormat="1" applyFont="1" applyFill="1" applyAlignment="1"/>
    <xf numFmtId="4" fontId="3" fillId="2" borderId="3" xfId="0" applyNumberFormat="1" applyFont="1" applyFill="1" applyBorder="1" applyAlignment="1"/>
    <xf numFmtId="4" fontId="3" fillId="2" borderId="3" xfId="0" applyNumberFormat="1" applyFont="1" applyFill="1" applyBorder="1"/>
    <xf numFmtId="0" fontId="3" fillId="0" borderId="0" xfId="0" applyFont="1" applyBorder="1" applyAlignment="1">
      <alignment vertical="top" wrapText="1"/>
    </xf>
    <xf numFmtId="4" fontId="3" fillId="2" borderId="0" xfId="0" applyNumberFormat="1" applyFont="1" applyFill="1" applyBorder="1"/>
    <xf numFmtId="4" fontId="3" fillId="2" borderId="0" xfId="0" applyNumberFormat="1" applyFont="1" applyFill="1" applyBorder="1" applyAlignment="1"/>
    <xf numFmtId="0" fontId="2" fillId="0" borderId="0" xfId="0" applyFont="1" applyAlignment="1">
      <alignment vertical="top" wrapText="1"/>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4" fontId="7" fillId="0" borderId="0" xfId="0" applyNumberFormat="1"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11" fillId="0" borderId="0" xfId="0" applyFont="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4" fontId="12" fillId="2" borderId="0" xfId="0" applyNumberFormat="1" applyFont="1" applyFill="1"/>
    <xf numFmtId="4" fontId="0" fillId="2" borderId="0" xfId="0" applyNumberFormat="1" applyFill="1" applyAlignment="1"/>
    <xf numFmtId="4" fontId="4" fillId="2" borderId="0" xfId="0" applyNumberFormat="1" applyFont="1" applyFill="1" applyAlignment="1"/>
    <xf numFmtId="4" fontId="0" fillId="2" borderId="2" xfId="0" applyNumberFormat="1" applyFill="1" applyBorder="1" applyAlignment="1"/>
    <xf numFmtId="4" fontId="4" fillId="2" borderId="2" xfId="0" applyNumberFormat="1" applyFont="1" applyFill="1" applyBorder="1" applyAlignment="1"/>
    <xf numFmtId="0" fontId="2" fillId="0" borderId="3" xfId="0" applyFont="1" applyBorder="1" applyAlignment="1">
      <alignment vertical="top" wrapText="1"/>
    </xf>
    <xf numFmtId="0" fontId="2" fillId="0" borderId="0" xfId="0" applyFont="1" applyAlignment="1">
      <alignment horizontal="center" vertical="top"/>
    </xf>
    <xf numFmtId="4" fontId="0" fillId="0" borderId="0" xfId="0" applyNumberFormat="1" applyAlignment="1">
      <alignment horizontal="center"/>
    </xf>
    <xf numFmtId="4" fontId="6" fillId="0" borderId="2" xfId="0" applyNumberFormat="1" applyFont="1" applyBorder="1" applyAlignment="1">
      <alignment horizontal="center"/>
    </xf>
    <xf numFmtId="0" fontId="8" fillId="0" borderId="0" xfId="0" applyFont="1" applyAlignment="1">
      <alignment horizontal="center" vertical="top"/>
    </xf>
  </cellXfs>
  <cellStyles count="4">
    <cellStyle name="Normal" xfId="0" builtinId="0"/>
    <cellStyle name="Normal 10 2" xfId="3" xr:uid="{00000000-0005-0000-0000-000002000000}"/>
    <cellStyle name="Obično 2" xfId="1" xr:uid="{00000000-0005-0000-0000-000003000000}"/>
    <cellStyle name="Obično 3" xfId="2"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1"/>
  <sheetViews>
    <sheetView tabSelected="1" zoomScaleNormal="100" workbookViewId="0">
      <selection sqref="A1:F1"/>
    </sheetView>
  </sheetViews>
  <sheetFormatPr defaultRowHeight="13.2" x14ac:dyDescent="0.25"/>
  <cols>
    <col min="1" max="1" width="4.44140625" style="51" customWidth="1"/>
    <col min="2" max="2" width="44.88671875" style="1" customWidth="1"/>
    <col min="3" max="3" width="8" style="2" customWidth="1"/>
    <col min="4" max="4" width="9.6640625" style="3" customWidth="1"/>
    <col min="5" max="5" width="10.6640625" style="3" customWidth="1"/>
    <col min="6" max="6" width="14.44140625" style="4" customWidth="1"/>
  </cols>
  <sheetData>
    <row r="1" spans="1:8" x14ac:dyDescent="0.25">
      <c r="A1" s="66"/>
      <c r="B1" s="66"/>
      <c r="C1" s="66"/>
      <c r="D1" s="66"/>
      <c r="E1" s="66"/>
      <c r="F1" s="66"/>
    </row>
    <row r="2" spans="1:8" ht="26.4" x14ac:dyDescent="0.25">
      <c r="A2" s="56" t="s">
        <v>0</v>
      </c>
      <c r="B2" s="5" t="s">
        <v>1</v>
      </c>
      <c r="C2" s="6" t="s">
        <v>6</v>
      </c>
      <c r="D2" s="7" t="s">
        <v>2</v>
      </c>
      <c r="E2" s="8" t="s">
        <v>3</v>
      </c>
      <c r="F2" s="9" t="s">
        <v>4</v>
      </c>
      <c r="H2" s="33" t="s">
        <v>26</v>
      </c>
    </row>
    <row r="3" spans="1:8" x14ac:dyDescent="0.25">
      <c r="A3" s="57" t="s">
        <v>34</v>
      </c>
      <c r="B3" s="10" t="s">
        <v>33</v>
      </c>
      <c r="E3" s="25"/>
      <c r="F3" s="26"/>
    </row>
    <row r="4" spans="1:8" x14ac:dyDescent="0.25">
      <c r="B4" s="10" t="s">
        <v>11</v>
      </c>
      <c r="E4" s="25"/>
      <c r="F4" s="26"/>
    </row>
    <row r="5" spans="1:8" x14ac:dyDescent="0.25">
      <c r="B5" s="10"/>
      <c r="E5" s="25"/>
      <c r="F5" s="26"/>
    </row>
    <row r="6" spans="1:8" ht="26.4" x14ac:dyDescent="0.25">
      <c r="A6" s="51" t="s">
        <v>12</v>
      </c>
      <c r="B6" s="35" t="s">
        <v>28</v>
      </c>
      <c r="C6" s="36" t="s">
        <v>29</v>
      </c>
      <c r="D6" s="3">
        <v>1</v>
      </c>
      <c r="E6" s="25"/>
      <c r="F6" s="26">
        <f>D6*E6</f>
        <v>0</v>
      </c>
    </row>
    <row r="7" spans="1:8" x14ac:dyDescent="0.25">
      <c r="B7" s="18"/>
      <c r="C7" s="19"/>
      <c r="E7" s="25"/>
      <c r="F7" s="26"/>
    </row>
    <row r="8" spans="1:8" x14ac:dyDescent="0.25">
      <c r="B8" s="18"/>
      <c r="C8" s="36"/>
      <c r="E8" s="25"/>
      <c r="F8" s="26"/>
    </row>
    <row r="9" spans="1:8" ht="92.4" x14ac:dyDescent="0.25">
      <c r="A9" s="23" t="s">
        <v>13</v>
      </c>
      <c r="B9" s="34" t="s">
        <v>31</v>
      </c>
      <c r="E9" s="25"/>
      <c r="F9" s="26"/>
    </row>
    <row r="10" spans="1:8" x14ac:dyDescent="0.25">
      <c r="B10" s="34" t="s">
        <v>30</v>
      </c>
      <c r="C10" s="37" t="s">
        <v>7</v>
      </c>
      <c r="D10" s="3">
        <v>50</v>
      </c>
      <c r="E10" s="25"/>
      <c r="F10" s="26">
        <f>D10*E10</f>
        <v>0</v>
      </c>
    </row>
    <row r="11" spans="1:8" x14ac:dyDescent="0.25">
      <c r="A11" s="52"/>
      <c r="B11" s="12"/>
      <c r="C11" s="13"/>
      <c r="D11" s="14"/>
      <c r="E11" s="27"/>
      <c r="F11" s="28"/>
    </row>
    <row r="12" spans="1:8" x14ac:dyDescent="0.25">
      <c r="A12" s="53"/>
      <c r="B12" s="38" t="s">
        <v>14</v>
      </c>
      <c r="C12" s="15"/>
      <c r="D12" s="16"/>
      <c r="E12" s="29"/>
      <c r="F12" s="30">
        <f>F6+F10</f>
        <v>0</v>
      </c>
    </row>
    <row r="13" spans="1:8" x14ac:dyDescent="0.25">
      <c r="E13" s="25"/>
      <c r="F13" s="26"/>
    </row>
    <row r="14" spans="1:8" x14ac:dyDescent="0.25">
      <c r="B14" s="10" t="s">
        <v>32</v>
      </c>
      <c r="E14" s="25"/>
      <c r="F14" s="26"/>
    </row>
    <row r="15" spans="1:8" x14ac:dyDescent="0.25">
      <c r="B15" s="20"/>
      <c r="E15" s="25"/>
      <c r="F15" s="26"/>
    </row>
    <row r="16" spans="1:8" x14ac:dyDescent="0.25">
      <c r="B16" s="20"/>
      <c r="E16" s="25"/>
      <c r="F16" s="26"/>
    </row>
    <row r="17" spans="1:6" ht="26.4" x14ac:dyDescent="0.25">
      <c r="A17" s="54" t="s">
        <v>15</v>
      </c>
      <c r="B17" s="34" t="s">
        <v>35</v>
      </c>
      <c r="E17" s="25"/>
      <c r="F17" s="26"/>
    </row>
    <row r="18" spans="1:6" x14ac:dyDescent="0.25">
      <c r="B18" s="34" t="s">
        <v>46</v>
      </c>
      <c r="E18" s="25"/>
      <c r="F18" s="26"/>
    </row>
    <row r="19" spans="1:6" x14ac:dyDescent="0.25">
      <c r="B19" s="34"/>
      <c r="C19" s="37" t="s">
        <v>29</v>
      </c>
      <c r="D19" s="3">
        <v>1</v>
      </c>
      <c r="E19" s="25"/>
      <c r="F19" s="26">
        <f>D19*E19</f>
        <v>0</v>
      </c>
    </row>
    <row r="20" spans="1:6" x14ac:dyDescent="0.25">
      <c r="B20" s="20"/>
      <c r="E20" s="25"/>
      <c r="F20" s="26"/>
    </row>
    <row r="21" spans="1:6" ht="26.4" x14ac:dyDescent="0.25">
      <c r="A21" s="54" t="s">
        <v>16</v>
      </c>
      <c r="B21" s="34" t="s">
        <v>36</v>
      </c>
      <c r="E21" s="25"/>
      <c r="F21" s="26"/>
    </row>
    <row r="22" spans="1:6" x14ac:dyDescent="0.25">
      <c r="B22" s="18"/>
      <c r="E22" s="25"/>
      <c r="F22" s="26"/>
    </row>
    <row r="23" spans="1:6" x14ac:dyDescent="0.25">
      <c r="B23" s="18"/>
      <c r="C23" s="37" t="s">
        <v>29</v>
      </c>
      <c r="D23" s="3">
        <v>1</v>
      </c>
      <c r="E23" s="25"/>
      <c r="F23" s="26">
        <f>D23*E23</f>
        <v>0</v>
      </c>
    </row>
    <row r="24" spans="1:6" x14ac:dyDescent="0.25">
      <c r="B24" s="18"/>
      <c r="E24" s="25"/>
      <c r="F24" s="26"/>
    </row>
    <row r="25" spans="1:6" ht="26.4" x14ac:dyDescent="0.25">
      <c r="A25" s="23" t="s">
        <v>17</v>
      </c>
      <c r="B25" s="34" t="s">
        <v>37</v>
      </c>
      <c r="E25" s="25"/>
      <c r="F25" s="26"/>
    </row>
    <row r="26" spans="1:6" x14ac:dyDescent="0.25">
      <c r="A26" s="23"/>
      <c r="B26" s="18"/>
      <c r="C26" s="19"/>
      <c r="E26" s="25"/>
      <c r="F26" s="26"/>
    </row>
    <row r="27" spans="1:6" x14ac:dyDescent="0.25">
      <c r="B27" s="18"/>
      <c r="C27" s="37" t="s">
        <v>29</v>
      </c>
      <c r="D27" s="3">
        <v>1</v>
      </c>
      <c r="E27" s="25"/>
      <c r="F27" s="26">
        <f>D27*E27</f>
        <v>0</v>
      </c>
    </row>
    <row r="28" spans="1:6" x14ac:dyDescent="0.25">
      <c r="B28" s="18"/>
      <c r="C28" s="37"/>
      <c r="E28" s="25"/>
      <c r="F28" s="26"/>
    </row>
    <row r="29" spans="1:6" ht="26.4" x14ac:dyDescent="0.25">
      <c r="A29" s="55" t="s">
        <v>38</v>
      </c>
      <c r="B29" s="34" t="s">
        <v>39</v>
      </c>
      <c r="E29" s="25"/>
      <c r="F29" s="26"/>
    </row>
    <row r="30" spans="1:6" x14ac:dyDescent="0.25">
      <c r="A30" s="23"/>
      <c r="B30" s="18"/>
      <c r="C30" s="19"/>
      <c r="E30" s="25"/>
      <c r="F30" s="26"/>
    </row>
    <row r="31" spans="1:6" x14ac:dyDescent="0.25">
      <c r="B31" s="18"/>
      <c r="C31" s="37" t="s">
        <v>29</v>
      </c>
      <c r="D31" s="3">
        <v>1</v>
      </c>
      <c r="E31" s="25"/>
      <c r="F31" s="26">
        <f>D31*E31</f>
        <v>0</v>
      </c>
    </row>
    <row r="32" spans="1:6" x14ac:dyDescent="0.25">
      <c r="B32" s="20"/>
      <c r="E32" s="25"/>
      <c r="F32" s="26"/>
    </row>
    <row r="33" spans="1:6" x14ac:dyDescent="0.25">
      <c r="B33" s="18"/>
      <c r="E33" s="25"/>
      <c r="F33" s="26"/>
    </row>
    <row r="34" spans="1:6" x14ac:dyDescent="0.25">
      <c r="A34" s="52"/>
      <c r="B34" s="12"/>
      <c r="C34" s="13"/>
      <c r="D34" s="14"/>
      <c r="E34" s="27"/>
      <c r="F34" s="28"/>
    </row>
    <row r="35" spans="1:6" x14ac:dyDescent="0.25">
      <c r="A35" s="53"/>
      <c r="B35" s="38" t="s">
        <v>40</v>
      </c>
      <c r="C35" s="15"/>
      <c r="D35" s="16"/>
      <c r="E35" s="29"/>
      <c r="F35" s="30">
        <f>F19+F23+F27+F31</f>
        <v>0</v>
      </c>
    </row>
    <row r="36" spans="1:6" x14ac:dyDescent="0.25">
      <c r="A36" s="58"/>
      <c r="B36" s="39"/>
      <c r="C36" s="40"/>
      <c r="D36" s="41"/>
      <c r="E36" s="42"/>
      <c r="F36" s="43"/>
    </row>
    <row r="37" spans="1:6" x14ac:dyDescent="0.25">
      <c r="B37" s="18"/>
      <c r="E37" s="31"/>
      <c r="F37" s="26"/>
    </row>
    <row r="38" spans="1:6" x14ac:dyDescent="0.25">
      <c r="A38" s="59"/>
      <c r="B38" s="10" t="str">
        <f>B4</f>
        <v>1. PRIPREMNI RADOVI</v>
      </c>
      <c r="C38" s="22"/>
      <c r="D38" s="11"/>
      <c r="E38" s="31"/>
      <c r="F38" s="44">
        <f>F12</f>
        <v>0</v>
      </c>
    </row>
    <row r="39" spans="1:6" x14ac:dyDescent="0.25">
      <c r="A39" s="59"/>
      <c r="B39" s="10"/>
      <c r="C39" s="22"/>
      <c r="D39" s="11"/>
      <c r="E39" s="31"/>
      <c r="F39" s="32"/>
    </row>
    <row r="40" spans="1:6" x14ac:dyDescent="0.25">
      <c r="A40" s="59"/>
      <c r="B40" s="10" t="str">
        <f>B14</f>
        <v>2. RADOVI DEMONTAŽE I RUŠENJE</v>
      </c>
      <c r="C40" s="22"/>
      <c r="D40" s="11"/>
      <c r="E40" s="31"/>
      <c r="F40" s="44">
        <f>F35</f>
        <v>0</v>
      </c>
    </row>
    <row r="41" spans="1:6" x14ac:dyDescent="0.25">
      <c r="A41" s="52"/>
      <c r="B41" s="24"/>
      <c r="C41" s="13"/>
      <c r="D41" s="14"/>
      <c r="E41" s="27"/>
      <c r="F41" s="28"/>
    </row>
    <row r="42" spans="1:6" x14ac:dyDescent="0.25">
      <c r="A42" s="53"/>
      <c r="B42" s="21" t="s">
        <v>21</v>
      </c>
      <c r="C42" s="15"/>
      <c r="D42" s="16"/>
      <c r="E42" s="29"/>
      <c r="F42" s="45">
        <f>F38+F40</f>
        <v>0</v>
      </c>
    </row>
    <row r="43" spans="1:6" x14ac:dyDescent="0.25">
      <c r="B43" s="10"/>
      <c r="E43" s="25"/>
      <c r="F43" s="26"/>
    </row>
    <row r="44" spans="1:6" x14ac:dyDescent="0.25">
      <c r="A44" s="53"/>
      <c r="B44" s="21" t="s">
        <v>25</v>
      </c>
      <c r="C44" s="15"/>
      <c r="D44" s="16"/>
      <c r="E44" s="46"/>
      <c r="F44" s="45">
        <f>F42*0.25</f>
        <v>0</v>
      </c>
    </row>
    <row r="45" spans="1:6" x14ac:dyDescent="0.25">
      <c r="B45" s="10"/>
      <c r="E45" s="25"/>
      <c r="F45" s="26"/>
    </row>
    <row r="46" spans="1:6" x14ac:dyDescent="0.25">
      <c r="A46" s="53"/>
      <c r="B46" s="21" t="s">
        <v>22</v>
      </c>
      <c r="C46" s="15"/>
      <c r="D46" s="16"/>
      <c r="E46" s="46"/>
      <c r="F46" s="45">
        <f>F42+F44</f>
        <v>0</v>
      </c>
    </row>
    <row r="47" spans="1:6" x14ac:dyDescent="0.25">
      <c r="A47" s="58"/>
      <c r="B47" s="47"/>
      <c r="C47" s="40"/>
      <c r="D47" s="41"/>
      <c r="E47" s="48"/>
      <c r="F47" s="49"/>
    </row>
    <row r="48" spans="1:6" x14ac:dyDescent="0.25">
      <c r="A48" s="58"/>
      <c r="B48" s="47"/>
      <c r="C48" s="40"/>
      <c r="D48" s="41"/>
      <c r="E48" s="48"/>
      <c r="F48" s="49"/>
    </row>
    <row r="49" spans="1:6" x14ac:dyDescent="0.25">
      <c r="A49" s="57" t="s">
        <v>41</v>
      </c>
      <c r="B49" s="50" t="s">
        <v>42</v>
      </c>
      <c r="E49" s="25"/>
      <c r="F49" s="26"/>
    </row>
    <row r="50" spans="1:6" x14ac:dyDescent="0.25">
      <c r="B50" s="10" t="s">
        <v>43</v>
      </c>
      <c r="E50" s="25"/>
      <c r="F50" s="60"/>
    </row>
    <row r="51" spans="1:6" x14ac:dyDescent="0.25">
      <c r="E51" s="25"/>
      <c r="F51" s="60"/>
    </row>
    <row r="52" spans="1:6" ht="39.6" x14ac:dyDescent="0.25">
      <c r="A52" s="55" t="s">
        <v>12</v>
      </c>
      <c r="B52" s="34" t="s">
        <v>44</v>
      </c>
      <c r="E52" s="25"/>
      <c r="F52" s="60"/>
    </row>
    <row r="53" spans="1:6" x14ac:dyDescent="0.25">
      <c r="C53" s="19" t="s">
        <v>9</v>
      </c>
      <c r="D53" s="3">
        <v>45</v>
      </c>
      <c r="E53" s="25"/>
      <c r="F53" s="60">
        <f>D53*E53</f>
        <v>0</v>
      </c>
    </row>
    <row r="54" spans="1:6" x14ac:dyDescent="0.25">
      <c r="B54" s="18"/>
      <c r="E54" s="25"/>
      <c r="F54" s="60"/>
    </row>
    <row r="55" spans="1:6" ht="39.6" x14ac:dyDescent="0.25">
      <c r="A55" s="57" t="s">
        <v>13</v>
      </c>
      <c r="B55" s="34" t="s">
        <v>45</v>
      </c>
      <c r="E55" s="25"/>
      <c r="F55" s="60"/>
    </row>
    <row r="56" spans="1:6" x14ac:dyDescent="0.25">
      <c r="C56" s="19" t="s">
        <v>9</v>
      </c>
      <c r="D56" s="3">
        <v>78</v>
      </c>
      <c r="E56" s="25"/>
      <c r="F56" s="60">
        <f>D56*E56</f>
        <v>0</v>
      </c>
    </row>
    <row r="57" spans="1:6" x14ac:dyDescent="0.25">
      <c r="C57" s="19"/>
      <c r="E57" s="25"/>
      <c r="F57" s="60"/>
    </row>
    <row r="58" spans="1:6" ht="54.6" customHeight="1" x14ac:dyDescent="0.25">
      <c r="A58" s="51" t="s">
        <v>47</v>
      </c>
      <c r="B58" s="1" t="s">
        <v>48</v>
      </c>
      <c r="C58" s="37" t="s">
        <v>8</v>
      </c>
      <c r="D58" s="3">
        <v>210</v>
      </c>
      <c r="E58" s="25"/>
      <c r="F58" s="60">
        <f>D58*E58</f>
        <v>0</v>
      </c>
    </row>
    <row r="59" spans="1:6" x14ac:dyDescent="0.25">
      <c r="C59" s="19"/>
      <c r="E59" s="25"/>
      <c r="F59" s="60"/>
    </row>
    <row r="60" spans="1:6" ht="55.2" customHeight="1" x14ac:dyDescent="0.25">
      <c r="A60" s="51" t="s">
        <v>49</v>
      </c>
      <c r="B60" s="1" t="s">
        <v>50</v>
      </c>
      <c r="C60" s="37"/>
      <c r="E60" s="25"/>
      <c r="F60" s="60"/>
    </row>
    <row r="61" spans="1:6" ht="84.6" customHeight="1" x14ac:dyDescent="0.25">
      <c r="B61" s="1" t="s">
        <v>51</v>
      </c>
      <c r="C61" s="37" t="s">
        <v>9</v>
      </c>
      <c r="D61" s="3">
        <v>43</v>
      </c>
      <c r="E61" s="25"/>
      <c r="F61" s="60">
        <f>D61*E61</f>
        <v>0</v>
      </c>
    </row>
    <row r="62" spans="1:6" x14ac:dyDescent="0.25">
      <c r="C62" s="19"/>
      <c r="E62" s="25"/>
      <c r="F62" s="60"/>
    </row>
    <row r="63" spans="1:6" ht="67.8" customHeight="1" x14ac:dyDescent="0.25">
      <c r="A63" s="51" t="s">
        <v>52</v>
      </c>
      <c r="B63" s="1" t="s">
        <v>53</v>
      </c>
      <c r="C63" s="37"/>
      <c r="E63" s="25"/>
      <c r="F63" s="60"/>
    </row>
    <row r="64" spans="1:6" ht="139.80000000000001" customHeight="1" x14ac:dyDescent="0.25">
      <c r="B64" s="1" t="s">
        <v>54</v>
      </c>
      <c r="C64" s="37" t="s">
        <v>9</v>
      </c>
      <c r="D64" s="3">
        <v>25</v>
      </c>
      <c r="E64" s="25"/>
      <c r="F64" s="60">
        <f>D64*E64</f>
        <v>0</v>
      </c>
    </row>
    <row r="65" spans="1:6" ht="13.8" customHeight="1" x14ac:dyDescent="0.25">
      <c r="C65" s="37"/>
      <c r="E65" s="25"/>
      <c r="F65" s="60"/>
    </row>
    <row r="66" spans="1:6" ht="19.8" customHeight="1" x14ac:dyDescent="0.25">
      <c r="A66" s="51" t="s">
        <v>55</v>
      </c>
      <c r="B66" s="1" t="s">
        <v>56</v>
      </c>
      <c r="C66" s="37"/>
      <c r="E66" s="25"/>
      <c r="F66" s="60"/>
    </row>
    <row r="67" spans="1:6" ht="17.399999999999999" customHeight="1" x14ac:dyDescent="0.25">
      <c r="C67" s="37" t="s">
        <v>9</v>
      </c>
      <c r="D67" s="3">
        <v>115</v>
      </c>
      <c r="E67" s="25"/>
      <c r="F67" s="60">
        <f>D67*E67</f>
        <v>0</v>
      </c>
    </row>
    <row r="68" spans="1:6" x14ac:dyDescent="0.25">
      <c r="A68" s="52"/>
      <c r="B68" s="12"/>
      <c r="C68" s="13"/>
      <c r="D68" s="14"/>
      <c r="E68" s="27"/>
      <c r="F68" s="28"/>
    </row>
    <row r="69" spans="1:6" x14ac:dyDescent="0.25">
      <c r="A69" s="53"/>
      <c r="B69" s="38" t="s">
        <v>57</v>
      </c>
      <c r="C69" s="15"/>
      <c r="D69" s="16"/>
      <c r="E69" s="29"/>
      <c r="F69" s="30">
        <f>F53+F56+F58+F61+F64+F67</f>
        <v>0</v>
      </c>
    </row>
    <row r="70" spans="1:6" x14ac:dyDescent="0.25">
      <c r="E70" s="25"/>
      <c r="F70" s="26"/>
    </row>
    <row r="71" spans="1:6" x14ac:dyDescent="0.25">
      <c r="B71" s="10" t="s">
        <v>58</v>
      </c>
      <c r="E71" s="25"/>
      <c r="F71" s="60"/>
    </row>
    <row r="72" spans="1:6" x14ac:dyDescent="0.25">
      <c r="E72" s="25"/>
      <c r="F72" s="60"/>
    </row>
    <row r="73" spans="1:6" ht="92.4" x14ac:dyDescent="0.25">
      <c r="A73" s="55" t="s">
        <v>15</v>
      </c>
      <c r="B73" s="34" t="s">
        <v>59</v>
      </c>
      <c r="E73" s="25"/>
      <c r="F73" s="60"/>
    </row>
    <row r="74" spans="1:6" x14ac:dyDescent="0.25">
      <c r="C74" s="37" t="s">
        <v>10</v>
      </c>
      <c r="D74" s="3">
        <v>9100</v>
      </c>
      <c r="E74" s="25"/>
      <c r="F74" s="60">
        <f>D74*E74</f>
        <v>0</v>
      </c>
    </row>
    <row r="75" spans="1:6" x14ac:dyDescent="0.25">
      <c r="A75" s="52"/>
      <c r="B75" s="12"/>
      <c r="C75" s="13"/>
      <c r="D75" s="14"/>
      <c r="E75" s="27"/>
      <c r="F75" s="28"/>
    </row>
    <row r="76" spans="1:6" x14ac:dyDescent="0.25">
      <c r="A76" s="53"/>
      <c r="B76" s="38" t="s">
        <v>60</v>
      </c>
      <c r="C76" s="15"/>
      <c r="D76" s="16"/>
      <c r="E76" s="29"/>
      <c r="F76" s="30">
        <f>F74</f>
        <v>0</v>
      </c>
    </row>
    <row r="77" spans="1:6" x14ac:dyDescent="0.25">
      <c r="A77" s="58"/>
      <c r="B77" s="39"/>
      <c r="C77" s="40"/>
      <c r="D77" s="41"/>
      <c r="E77" s="42"/>
      <c r="F77" s="43"/>
    </row>
    <row r="78" spans="1:6" x14ac:dyDescent="0.25">
      <c r="B78" s="10" t="s">
        <v>61</v>
      </c>
      <c r="E78" s="25"/>
      <c r="F78" s="60"/>
    </row>
    <row r="79" spans="1:6" x14ac:dyDescent="0.25">
      <c r="E79" s="25"/>
      <c r="F79" s="60"/>
    </row>
    <row r="80" spans="1:6" ht="118.8" x14ac:dyDescent="0.25">
      <c r="A80" s="55" t="s">
        <v>63</v>
      </c>
      <c r="B80" s="34" t="s">
        <v>64</v>
      </c>
      <c r="E80" s="25"/>
      <c r="F80" s="60"/>
    </row>
    <row r="81" spans="1:6" x14ac:dyDescent="0.25">
      <c r="C81" s="37" t="s">
        <v>9</v>
      </c>
      <c r="D81" s="3">
        <v>25</v>
      </c>
      <c r="E81" s="25"/>
      <c r="F81" s="60">
        <f>D81*E81</f>
        <v>0</v>
      </c>
    </row>
    <row r="82" spans="1:6" x14ac:dyDescent="0.25">
      <c r="E82" s="25"/>
      <c r="F82" s="60"/>
    </row>
    <row r="83" spans="1:6" ht="211.2" x14ac:dyDescent="0.25">
      <c r="A83" s="55" t="s">
        <v>65</v>
      </c>
      <c r="B83" s="34" t="s">
        <v>66</v>
      </c>
      <c r="E83" s="25"/>
      <c r="F83" s="60"/>
    </row>
    <row r="84" spans="1:6" x14ac:dyDescent="0.25">
      <c r="C84" s="37" t="s">
        <v>9</v>
      </c>
      <c r="D84" s="3">
        <v>43</v>
      </c>
      <c r="E84" s="25"/>
      <c r="F84" s="60">
        <f>D84*E84</f>
        <v>0</v>
      </c>
    </row>
    <row r="85" spans="1:6" x14ac:dyDescent="0.25">
      <c r="E85" s="25"/>
      <c r="F85" s="60"/>
    </row>
    <row r="86" spans="1:6" ht="145.19999999999999" x14ac:dyDescent="0.25">
      <c r="A86" s="55" t="s">
        <v>67</v>
      </c>
      <c r="B86" s="34" t="s">
        <v>68</v>
      </c>
      <c r="E86" s="25"/>
      <c r="F86" s="60"/>
    </row>
    <row r="87" spans="1:6" x14ac:dyDescent="0.25">
      <c r="C87" s="37" t="s">
        <v>9</v>
      </c>
      <c r="D87" s="3">
        <v>45</v>
      </c>
      <c r="E87" s="25"/>
      <c r="F87" s="60">
        <f>D87*E87</f>
        <v>0</v>
      </c>
    </row>
    <row r="88" spans="1:6" x14ac:dyDescent="0.25">
      <c r="A88" s="52"/>
      <c r="B88" s="12"/>
      <c r="C88" s="13"/>
      <c r="D88" s="14"/>
      <c r="E88" s="27"/>
      <c r="F88" s="28"/>
    </row>
    <row r="89" spans="1:6" ht="26.4" x14ac:dyDescent="0.25">
      <c r="A89" s="53"/>
      <c r="B89" s="38" t="s">
        <v>62</v>
      </c>
      <c r="C89" s="15"/>
      <c r="D89" s="16"/>
      <c r="E89" s="29"/>
      <c r="F89" s="30">
        <f>F81+F84+F87</f>
        <v>0</v>
      </c>
    </row>
    <row r="90" spans="1:6" x14ac:dyDescent="0.25">
      <c r="A90" s="58"/>
      <c r="B90" s="39"/>
      <c r="C90" s="40"/>
      <c r="D90" s="41"/>
      <c r="E90" s="42"/>
      <c r="F90" s="43"/>
    </row>
    <row r="91" spans="1:6" x14ac:dyDescent="0.25">
      <c r="B91" s="10" t="s">
        <v>69</v>
      </c>
      <c r="E91" s="25"/>
      <c r="F91" s="60"/>
    </row>
    <row r="92" spans="1:6" x14ac:dyDescent="0.25">
      <c r="E92" s="25"/>
      <c r="F92" s="60"/>
    </row>
    <row r="93" spans="1:6" ht="105.6" x14ac:dyDescent="0.25">
      <c r="A93" s="55" t="s">
        <v>70</v>
      </c>
      <c r="B93" s="34" t="s">
        <v>71</v>
      </c>
      <c r="E93" s="25"/>
      <c r="F93" s="60"/>
    </row>
    <row r="94" spans="1:6" x14ac:dyDescent="0.25">
      <c r="C94" s="37" t="s">
        <v>8</v>
      </c>
      <c r="D94" s="3">
        <v>115</v>
      </c>
      <c r="E94" s="25"/>
      <c r="F94" s="60">
        <f>D94*E94</f>
        <v>0</v>
      </c>
    </row>
    <row r="95" spans="1:6" x14ac:dyDescent="0.25">
      <c r="E95" s="25"/>
      <c r="F95" s="60"/>
    </row>
    <row r="96" spans="1:6" ht="111.6" customHeight="1" x14ac:dyDescent="0.25">
      <c r="A96" s="55" t="s">
        <v>72</v>
      </c>
      <c r="B96" s="34" t="s">
        <v>73</v>
      </c>
      <c r="E96" s="25"/>
      <c r="F96" s="60"/>
    </row>
    <row r="97" spans="1:6" x14ac:dyDescent="0.25">
      <c r="C97" s="37" t="s">
        <v>8</v>
      </c>
      <c r="D97" s="3">
        <v>18</v>
      </c>
      <c r="E97" s="25"/>
      <c r="F97" s="60">
        <f>D97*E97</f>
        <v>0</v>
      </c>
    </row>
    <row r="98" spans="1:6" x14ac:dyDescent="0.25">
      <c r="A98" s="52"/>
      <c r="B98" s="12"/>
      <c r="C98" s="13"/>
      <c r="D98" s="14"/>
      <c r="E98" s="27"/>
      <c r="F98" s="28"/>
    </row>
    <row r="99" spans="1:6" x14ac:dyDescent="0.25">
      <c r="A99" s="53"/>
      <c r="B99" s="38" t="s">
        <v>74</v>
      </c>
      <c r="C99" s="15"/>
      <c r="D99" s="16"/>
      <c r="E99" s="29"/>
      <c r="F99" s="30">
        <f>F94+F97</f>
        <v>0</v>
      </c>
    </row>
    <row r="100" spans="1:6" x14ac:dyDescent="0.25">
      <c r="A100" s="58"/>
      <c r="B100" s="39"/>
      <c r="C100" s="40"/>
      <c r="D100" s="41"/>
      <c r="E100" s="42"/>
      <c r="F100" s="43"/>
    </row>
    <row r="101" spans="1:6" x14ac:dyDescent="0.25">
      <c r="B101" s="10" t="s">
        <v>75</v>
      </c>
      <c r="E101" s="25"/>
      <c r="F101" s="60"/>
    </row>
    <row r="102" spans="1:6" x14ac:dyDescent="0.25">
      <c r="E102" s="25"/>
      <c r="F102" s="60"/>
    </row>
    <row r="103" spans="1:6" ht="26.4" x14ac:dyDescent="0.25">
      <c r="A103" s="55" t="s">
        <v>76</v>
      </c>
      <c r="B103" s="34" t="s">
        <v>77</v>
      </c>
      <c r="E103" s="25"/>
      <c r="F103" s="60"/>
    </row>
    <row r="104" spans="1:6" x14ac:dyDescent="0.25">
      <c r="C104" s="37" t="s">
        <v>8</v>
      </c>
      <c r="D104" s="3">
        <v>2</v>
      </c>
      <c r="E104" s="25"/>
      <c r="F104" s="60">
        <f>D104*E104</f>
        <v>0</v>
      </c>
    </row>
    <row r="105" spans="1:6" x14ac:dyDescent="0.25">
      <c r="A105" s="52"/>
      <c r="B105" s="12"/>
      <c r="C105" s="13"/>
      <c r="D105" s="14"/>
      <c r="E105" s="27"/>
      <c r="F105" s="28"/>
    </row>
    <row r="106" spans="1:6" x14ac:dyDescent="0.25">
      <c r="A106" s="53"/>
      <c r="B106" s="38" t="s">
        <v>78</v>
      </c>
      <c r="C106" s="15"/>
      <c r="D106" s="16"/>
      <c r="E106" s="29"/>
      <c r="F106" s="30">
        <f>F104</f>
        <v>0</v>
      </c>
    </row>
    <row r="107" spans="1:6" x14ac:dyDescent="0.25">
      <c r="A107" s="58"/>
      <c r="B107" s="39"/>
      <c r="C107" s="40"/>
      <c r="D107" s="41"/>
      <c r="E107" s="42"/>
      <c r="F107" s="43"/>
    </row>
    <row r="108" spans="1:6" x14ac:dyDescent="0.25">
      <c r="B108" s="10" t="s">
        <v>79</v>
      </c>
      <c r="E108" s="25"/>
      <c r="F108" s="60"/>
    </row>
    <row r="109" spans="1:6" x14ac:dyDescent="0.25">
      <c r="E109" s="25"/>
      <c r="F109" s="60"/>
    </row>
    <row r="110" spans="1:6" ht="171.6" x14ac:dyDescent="0.25">
      <c r="A110" s="55" t="s">
        <v>18</v>
      </c>
      <c r="B110" s="34" t="s">
        <v>80</v>
      </c>
      <c r="E110" s="25"/>
      <c r="F110" s="60"/>
    </row>
    <row r="111" spans="1:6" x14ac:dyDescent="0.25">
      <c r="B111" s="35" t="s">
        <v>81</v>
      </c>
      <c r="C111" s="37" t="s">
        <v>8</v>
      </c>
      <c r="D111" s="3">
        <v>5</v>
      </c>
      <c r="E111" s="25"/>
      <c r="F111" s="60">
        <f>D111*E111</f>
        <v>0</v>
      </c>
    </row>
    <row r="112" spans="1:6" x14ac:dyDescent="0.25">
      <c r="B112" s="35" t="s">
        <v>82</v>
      </c>
      <c r="C112" s="37" t="s">
        <v>8</v>
      </c>
      <c r="D112" s="3">
        <v>3</v>
      </c>
      <c r="E112" s="25"/>
      <c r="F112" s="60">
        <f t="shared" ref="F112:F114" si="0">D112*E112</f>
        <v>0</v>
      </c>
    </row>
    <row r="113" spans="1:6" x14ac:dyDescent="0.25">
      <c r="B113" s="35" t="s">
        <v>83</v>
      </c>
      <c r="C113" s="37" t="s">
        <v>8</v>
      </c>
      <c r="D113" s="3">
        <v>5</v>
      </c>
      <c r="E113" s="25"/>
      <c r="F113" s="60">
        <f t="shared" si="0"/>
        <v>0</v>
      </c>
    </row>
    <row r="114" spans="1:6" x14ac:dyDescent="0.25">
      <c r="B114" s="35" t="s">
        <v>84</v>
      </c>
      <c r="C114" s="37" t="s">
        <v>8</v>
      </c>
      <c r="D114" s="3">
        <v>5</v>
      </c>
      <c r="E114" s="25"/>
      <c r="F114" s="60">
        <f t="shared" si="0"/>
        <v>0</v>
      </c>
    </row>
    <row r="115" spans="1:6" x14ac:dyDescent="0.25">
      <c r="B115" s="35"/>
      <c r="C115" s="37"/>
      <c r="E115" s="25"/>
      <c r="F115" s="60"/>
    </row>
    <row r="116" spans="1:6" x14ac:dyDescent="0.25">
      <c r="A116" s="52"/>
      <c r="B116" s="12"/>
      <c r="C116" s="13"/>
      <c r="D116" s="14"/>
      <c r="E116" s="27"/>
      <c r="F116" s="28"/>
    </row>
    <row r="117" spans="1:6" x14ac:dyDescent="0.25">
      <c r="A117" s="53"/>
      <c r="B117" s="38" t="s">
        <v>20</v>
      </c>
      <c r="C117" s="15"/>
      <c r="D117" s="16"/>
      <c r="E117" s="29"/>
      <c r="F117" s="30">
        <f>F111+F112+F113+F114</f>
        <v>0</v>
      </c>
    </row>
    <row r="118" spans="1:6" x14ac:dyDescent="0.25">
      <c r="A118" s="58"/>
      <c r="B118" s="39"/>
      <c r="C118" s="40"/>
      <c r="D118" s="41"/>
      <c r="E118" s="42"/>
      <c r="F118" s="43"/>
    </row>
    <row r="119" spans="1:6" x14ac:dyDescent="0.25">
      <c r="B119" s="10" t="s">
        <v>85</v>
      </c>
      <c r="E119" s="25"/>
      <c r="F119" s="60"/>
    </row>
    <row r="120" spans="1:6" x14ac:dyDescent="0.25">
      <c r="E120" s="25"/>
      <c r="F120" s="60"/>
    </row>
    <row r="121" spans="1:6" ht="196.8" customHeight="1" x14ac:dyDescent="0.25">
      <c r="A121" s="55" t="s">
        <v>86</v>
      </c>
      <c r="B121" s="34" t="s">
        <v>87</v>
      </c>
      <c r="E121" s="25"/>
      <c r="F121" s="60"/>
    </row>
    <row r="122" spans="1:6" x14ac:dyDescent="0.25">
      <c r="B122" s="35"/>
      <c r="C122" s="37" t="s">
        <v>8</v>
      </c>
      <c r="D122" s="3">
        <v>200</v>
      </c>
      <c r="E122" s="25"/>
      <c r="F122" s="60">
        <f>D122*E122</f>
        <v>0</v>
      </c>
    </row>
    <row r="123" spans="1:6" x14ac:dyDescent="0.25">
      <c r="B123" s="35"/>
      <c r="C123" s="37"/>
      <c r="E123" s="25"/>
      <c r="F123" s="60"/>
    </row>
    <row r="124" spans="1:6" x14ac:dyDescent="0.25">
      <c r="A124" s="52"/>
      <c r="B124" s="12"/>
      <c r="C124" s="13"/>
      <c r="D124" s="14"/>
      <c r="E124" s="27"/>
      <c r="F124" s="28"/>
    </row>
    <row r="125" spans="1:6" x14ac:dyDescent="0.25">
      <c r="A125" s="53"/>
      <c r="B125" s="38" t="s">
        <v>88</v>
      </c>
      <c r="C125" s="15"/>
      <c r="D125" s="16"/>
      <c r="E125" s="29"/>
      <c r="F125" s="30">
        <f>F122</f>
        <v>0</v>
      </c>
    </row>
    <row r="126" spans="1:6" x14ac:dyDescent="0.25">
      <c r="A126" s="58"/>
      <c r="B126" s="39"/>
      <c r="C126" s="40"/>
      <c r="D126" s="41"/>
      <c r="E126" s="42"/>
      <c r="F126" s="43"/>
    </row>
    <row r="127" spans="1:6" x14ac:dyDescent="0.25">
      <c r="B127" s="10" t="s">
        <v>89</v>
      </c>
      <c r="E127" s="25"/>
      <c r="F127" s="60"/>
    </row>
    <row r="128" spans="1:6" x14ac:dyDescent="0.25">
      <c r="E128" s="25"/>
      <c r="F128" s="60"/>
    </row>
    <row r="129" spans="1:6" ht="196.8" customHeight="1" x14ac:dyDescent="0.25">
      <c r="A129" s="55" t="s">
        <v>90</v>
      </c>
      <c r="B129" s="34" t="s">
        <v>87</v>
      </c>
      <c r="E129" s="25"/>
      <c r="F129" s="60"/>
    </row>
    <row r="130" spans="1:6" x14ac:dyDescent="0.25">
      <c r="B130" s="35"/>
      <c r="C130" s="37" t="s">
        <v>8</v>
      </c>
      <c r="D130" s="3">
        <v>245</v>
      </c>
      <c r="E130" s="25"/>
      <c r="F130" s="60">
        <f>D130*E130</f>
        <v>0</v>
      </c>
    </row>
    <row r="131" spans="1:6" x14ac:dyDescent="0.25">
      <c r="B131" s="35"/>
      <c r="C131" s="37"/>
      <c r="E131" s="25"/>
      <c r="F131" s="60"/>
    </row>
    <row r="132" spans="1:6" x14ac:dyDescent="0.25">
      <c r="A132" s="52"/>
      <c r="B132" s="12"/>
      <c r="C132" s="13"/>
      <c r="D132" s="14"/>
      <c r="E132" s="27"/>
      <c r="F132" s="28"/>
    </row>
    <row r="133" spans="1:6" x14ac:dyDescent="0.25">
      <c r="A133" s="53"/>
      <c r="B133" s="38" t="s">
        <v>91</v>
      </c>
      <c r="C133" s="15"/>
      <c r="D133" s="16"/>
      <c r="E133" s="29"/>
      <c r="F133" s="30">
        <f>F130</f>
        <v>0</v>
      </c>
    </row>
    <row r="134" spans="1:6" x14ac:dyDescent="0.25">
      <c r="A134" s="58"/>
      <c r="B134" s="39"/>
      <c r="C134" s="40"/>
      <c r="D134" s="41"/>
      <c r="E134" s="42"/>
      <c r="F134" s="43"/>
    </row>
    <row r="135" spans="1:6" x14ac:dyDescent="0.25">
      <c r="B135" s="10" t="s">
        <v>92</v>
      </c>
      <c r="E135" s="25"/>
      <c r="F135" s="60"/>
    </row>
    <row r="136" spans="1:6" x14ac:dyDescent="0.25">
      <c r="E136" s="25"/>
      <c r="F136" s="60"/>
    </row>
    <row r="137" spans="1:6" ht="196.8" customHeight="1" x14ac:dyDescent="0.25">
      <c r="A137" s="55" t="s">
        <v>93</v>
      </c>
      <c r="B137" s="34" t="s">
        <v>94</v>
      </c>
      <c r="E137" s="25"/>
      <c r="F137" s="60"/>
    </row>
    <row r="138" spans="1:6" x14ac:dyDescent="0.25">
      <c r="B138" s="35" t="s">
        <v>95</v>
      </c>
      <c r="C138" s="37" t="s">
        <v>8</v>
      </c>
      <c r="D138" s="3">
        <v>20</v>
      </c>
      <c r="E138" s="25"/>
      <c r="F138" s="60">
        <f>D138*E138</f>
        <v>0</v>
      </c>
    </row>
    <row r="139" spans="1:6" x14ac:dyDescent="0.25">
      <c r="B139" s="35"/>
      <c r="C139" s="37"/>
      <c r="E139" s="25"/>
      <c r="F139" s="60"/>
    </row>
    <row r="140" spans="1:6" x14ac:dyDescent="0.25">
      <c r="A140" s="52"/>
      <c r="B140" s="12"/>
      <c r="C140" s="13"/>
      <c r="D140" s="14"/>
      <c r="E140" s="27"/>
      <c r="F140" s="28"/>
    </row>
    <row r="141" spans="1:6" x14ac:dyDescent="0.25">
      <c r="A141" s="53"/>
      <c r="B141" s="38" t="s">
        <v>96</v>
      </c>
      <c r="C141" s="15"/>
      <c r="D141" s="16"/>
      <c r="E141" s="29"/>
      <c r="F141" s="30">
        <f>F138</f>
        <v>0</v>
      </c>
    </row>
    <row r="142" spans="1:6" x14ac:dyDescent="0.25">
      <c r="A142" s="58"/>
      <c r="B142" s="39"/>
      <c r="C142" s="40"/>
      <c r="D142" s="41"/>
      <c r="E142" s="42"/>
      <c r="F142" s="43"/>
    </row>
    <row r="143" spans="1:6" x14ac:dyDescent="0.25">
      <c r="B143" s="10" t="s">
        <v>97</v>
      </c>
      <c r="E143" s="25"/>
      <c r="F143" s="60"/>
    </row>
    <row r="144" spans="1:6" x14ac:dyDescent="0.25">
      <c r="E144" s="25"/>
      <c r="F144" s="60"/>
    </row>
    <row r="145" spans="1:6" ht="196.8" customHeight="1" x14ac:dyDescent="0.25">
      <c r="A145" s="55" t="s">
        <v>98</v>
      </c>
      <c r="B145" s="34" t="s">
        <v>99</v>
      </c>
      <c r="E145" s="25"/>
      <c r="F145" s="60"/>
    </row>
    <row r="146" spans="1:6" x14ac:dyDescent="0.25">
      <c r="B146" s="35"/>
      <c r="C146" s="37" t="s">
        <v>8</v>
      </c>
      <c r="D146" s="3">
        <v>195</v>
      </c>
      <c r="E146" s="25"/>
      <c r="F146" s="60">
        <f>D146*E146</f>
        <v>0</v>
      </c>
    </row>
    <row r="147" spans="1:6" x14ac:dyDescent="0.25">
      <c r="B147" s="35"/>
      <c r="C147" s="37"/>
      <c r="E147" s="25"/>
      <c r="F147" s="60"/>
    </row>
    <row r="148" spans="1:6" x14ac:dyDescent="0.25">
      <c r="A148" s="52"/>
      <c r="B148" s="12"/>
      <c r="C148" s="13"/>
      <c r="D148" s="14"/>
      <c r="E148" s="27"/>
      <c r="F148" s="28"/>
    </row>
    <row r="149" spans="1:6" x14ac:dyDescent="0.25">
      <c r="A149" s="53"/>
      <c r="B149" s="38" t="s">
        <v>100</v>
      </c>
      <c r="C149" s="15"/>
      <c r="D149" s="16"/>
      <c r="E149" s="29"/>
      <c r="F149" s="30">
        <f>F146</f>
        <v>0</v>
      </c>
    </row>
    <row r="150" spans="1:6" x14ac:dyDescent="0.25">
      <c r="A150" s="58"/>
      <c r="B150" s="39"/>
      <c r="C150" s="40"/>
      <c r="D150" s="41"/>
      <c r="E150" s="42"/>
      <c r="F150" s="43"/>
    </row>
    <row r="151" spans="1:6" x14ac:dyDescent="0.25">
      <c r="B151" s="10" t="s">
        <v>101</v>
      </c>
      <c r="E151" s="25"/>
      <c r="F151" s="60"/>
    </row>
    <row r="152" spans="1:6" x14ac:dyDescent="0.25">
      <c r="E152" s="25"/>
      <c r="F152" s="60"/>
    </row>
    <row r="153" spans="1:6" ht="196.8" customHeight="1" x14ac:dyDescent="0.25">
      <c r="A153" s="55" t="s">
        <v>102</v>
      </c>
      <c r="B153" s="34" t="s">
        <v>103</v>
      </c>
      <c r="E153" s="25"/>
      <c r="F153" s="60"/>
    </row>
    <row r="154" spans="1:6" x14ac:dyDescent="0.25">
      <c r="B154" s="35" t="s">
        <v>104</v>
      </c>
      <c r="C154" s="37" t="s">
        <v>19</v>
      </c>
      <c r="D154" s="3">
        <v>10</v>
      </c>
      <c r="E154" s="25"/>
      <c r="F154" s="60">
        <f>D154*E154</f>
        <v>0</v>
      </c>
    </row>
    <row r="155" spans="1:6" x14ac:dyDescent="0.25">
      <c r="B155" s="35" t="s">
        <v>105</v>
      </c>
      <c r="C155" s="37" t="s">
        <v>19</v>
      </c>
      <c r="D155" s="3">
        <v>1</v>
      </c>
      <c r="E155" s="25"/>
      <c r="F155" s="60">
        <f t="shared" ref="F155:F156" si="1">D155*E155</f>
        <v>0</v>
      </c>
    </row>
    <row r="156" spans="1:6" x14ac:dyDescent="0.25">
      <c r="B156" s="35" t="s">
        <v>106</v>
      </c>
      <c r="C156" s="37" t="s">
        <v>19</v>
      </c>
      <c r="D156" s="3">
        <v>1</v>
      </c>
      <c r="E156" s="25"/>
      <c r="F156" s="60">
        <f t="shared" si="1"/>
        <v>0</v>
      </c>
    </row>
    <row r="157" spans="1:6" x14ac:dyDescent="0.25">
      <c r="E157" s="25"/>
      <c r="F157" s="60"/>
    </row>
    <row r="158" spans="1:6" ht="66" customHeight="1" x14ac:dyDescent="0.25">
      <c r="A158" s="55" t="s">
        <v>107</v>
      </c>
      <c r="B158" s="34" t="s">
        <v>108</v>
      </c>
      <c r="E158" s="25"/>
      <c r="F158" s="60"/>
    </row>
    <row r="159" spans="1:6" x14ac:dyDescent="0.25">
      <c r="B159" s="35"/>
      <c r="C159" s="37" t="s">
        <v>10</v>
      </c>
      <c r="D159" s="3">
        <v>5500</v>
      </c>
      <c r="E159" s="25"/>
      <c r="F159" s="60">
        <f>D159*E159</f>
        <v>0</v>
      </c>
    </row>
    <row r="160" spans="1:6" x14ac:dyDescent="0.25">
      <c r="B160" s="35"/>
      <c r="C160" s="37"/>
      <c r="E160" s="25"/>
      <c r="F160" s="60"/>
    </row>
    <row r="161" spans="1:6" x14ac:dyDescent="0.25">
      <c r="A161" s="52"/>
      <c r="B161" s="12"/>
      <c r="C161" s="13"/>
      <c r="D161" s="14"/>
      <c r="E161" s="27"/>
      <c r="F161" s="28"/>
    </row>
    <row r="162" spans="1:6" x14ac:dyDescent="0.25">
      <c r="A162" s="53"/>
      <c r="B162" s="38" t="s">
        <v>109</v>
      </c>
      <c r="C162" s="15"/>
      <c r="D162" s="16"/>
      <c r="E162" s="29"/>
      <c r="F162" s="30">
        <f>F154+F155+F156+F159</f>
        <v>0</v>
      </c>
    </row>
    <row r="163" spans="1:6" x14ac:dyDescent="0.25">
      <c r="A163" s="58"/>
      <c r="B163" s="39"/>
      <c r="C163" s="40"/>
      <c r="D163" s="41"/>
      <c r="E163" s="42"/>
      <c r="F163" s="43"/>
    </row>
    <row r="164" spans="1:6" x14ac:dyDescent="0.25">
      <c r="B164" s="10" t="s">
        <v>110</v>
      </c>
      <c r="E164" s="25"/>
      <c r="F164" s="60"/>
    </row>
    <row r="165" spans="1:6" x14ac:dyDescent="0.25">
      <c r="E165" s="25"/>
      <c r="F165" s="60"/>
    </row>
    <row r="166" spans="1:6" ht="77.400000000000006" customHeight="1" x14ac:dyDescent="0.25">
      <c r="A166" s="55" t="s">
        <v>111</v>
      </c>
      <c r="B166" s="34" t="s">
        <v>112</v>
      </c>
      <c r="E166" s="25"/>
      <c r="F166" s="60"/>
    </row>
    <row r="167" spans="1:6" x14ac:dyDescent="0.25">
      <c r="B167" s="35"/>
      <c r="C167" s="37" t="s">
        <v>8</v>
      </c>
      <c r="D167" s="3">
        <v>205</v>
      </c>
      <c r="E167" s="25"/>
      <c r="F167" s="60">
        <f>D167*E167</f>
        <v>0</v>
      </c>
    </row>
    <row r="168" spans="1:6" x14ac:dyDescent="0.25">
      <c r="A168" s="52"/>
      <c r="B168" s="12"/>
      <c r="C168" s="13"/>
      <c r="D168" s="14"/>
      <c r="E168" s="27"/>
      <c r="F168" s="28"/>
    </row>
    <row r="169" spans="1:6" x14ac:dyDescent="0.25">
      <c r="A169" s="53"/>
      <c r="B169" s="38" t="s">
        <v>113</v>
      </c>
      <c r="C169" s="15"/>
      <c r="D169" s="16"/>
      <c r="E169" s="29"/>
      <c r="F169" s="30">
        <f>F167</f>
        <v>0</v>
      </c>
    </row>
    <row r="170" spans="1:6" x14ac:dyDescent="0.25">
      <c r="A170" s="58"/>
      <c r="B170" s="39"/>
      <c r="C170" s="40"/>
      <c r="D170" s="41"/>
      <c r="E170" s="42"/>
      <c r="F170" s="43"/>
    </row>
    <row r="171" spans="1:6" x14ac:dyDescent="0.25">
      <c r="B171" s="10" t="s">
        <v>114</v>
      </c>
      <c r="E171" s="25"/>
      <c r="F171" s="60"/>
    </row>
    <row r="172" spans="1:6" x14ac:dyDescent="0.25">
      <c r="E172" s="25"/>
      <c r="F172" s="60"/>
    </row>
    <row r="173" spans="1:6" ht="112.2" customHeight="1" x14ac:dyDescent="0.25">
      <c r="A173" s="55" t="s">
        <v>115</v>
      </c>
      <c r="B173" s="34" t="s">
        <v>119</v>
      </c>
      <c r="E173" s="25"/>
      <c r="F173" s="60"/>
    </row>
    <row r="174" spans="1:6" x14ac:dyDescent="0.25">
      <c r="B174" s="35" t="s">
        <v>116</v>
      </c>
      <c r="C174" s="37" t="s">
        <v>24</v>
      </c>
      <c r="D174" s="3">
        <v>24</v>
      </c>
      <c r="E174" s="25"/>
      <c r="F174" s="60">
        <f>D174*E174</f>
        <v>0</v>
      </c>
    </row>
    <row r="175" spans="1:6" x14ac:dyDescent="0.25">
      <c r="B175" s="35" t="s">
        <v>117</v>
      </c>
      <c r="C175" s="37" t="s">
        <v>24</v>
      </c>
      <c r="D175" s="3">
        <v>22</v>
      </c>
      <c r="E175" s="25"/>
      <c r="F175" s="60">
        <f>D175*E175</f>
        <v>0</v>
      </c>
    </row>
    <row r="176" spans="1:6" x14ac:dyDescent="0.25">
      <c r="E176" s="25"/>
      <c r="F176" s="60"/>
    </row>
    <row r="177" spans="1:6" ht="112.2" customHeight="1" x14ac:dyDescent="0.25">
      <c r="A177" s="55" t="s">
        <v>118</v>
      </c>
      <c r="B177" s="34" t="s">
        <v>120</v>
      </c>
      <c r="E177" s="25"/>
      <c r="F177" s="60"/>
    </row>
    <row r="178" spans="1:6" x14ac:dyDescent="0.25">
      <c r="B178" s="35" t="s">
        <v>116</v>
      </c>
      <c r="C178" s="37" t="s">
        <v>24</v>
      </c>
      <c r="D178" s="3">
        <v>44</v>
      </c>
      <c r="E178" s="25"/>
      <c r="F178" s="60">
        <f>D178*E178</f>
        <v>0</v>
      </c>
    </row>
    <row r="179" spans="1:6" x14ac:dyDescent="0.25">
      <c r="E179" s="25"/>
      <c r="F179" s="60"/>
    </row>
    <row r="180" spans="1:6" ht="112.2" customHeight="1" x14ac:dyDescent="0.25">
      <c r="A180" s="55" t="s">
        <v>121</v>
      </c>
      <c r="B180" s="34" t="s">
        <v>122</v>
      </c>
      <c r="E180" s="25"/>
      <c r="F180" s="60"/>
    </row>
    <row r="181" spans="1:6" x14ac:dyDescent="0.25">
      <c r="B181" s="35"/>
      <c r="C181" s="37" t="s">
        <v>24</v>
      </c>
      <c r="D181" s="3">
        <v>36</v>
      </c>
      <c r="E181" s="25"/>
      <c r="F181" s="60">
        <f>D181*E181</f>
        <v>0</v>
      </c>
    </row>
    <row r="182" spans="1:6" x14ac:dyDescent="0.25">
      <c r="A182" s="52"/>
      <c r="B182" s="12"/>
      <c r="C182" s="13"/>
      <c r="D182" s="14"/>
      <c r="E182" s="27"/>
      <c r="F182" s="28"/>
    </row>
    <row r="183" spans="1:6" x14ac:dyDescent="0.25">
      <c r="A183" s="53"/>
      <c r="B183" s="38" t="s">
        <v>23</v>
      </c>
      <c r="C183" s="15"/>
      <c r="D183" s="16"/>
      <c r="E183" s="29"/>
      <c r="F183" s="30">
        <f>F174+F175</f>
        <v>0</v>
      </c>
    </row>
    <row r="184" spans="1:6" x14ac:dyDescent="0.25">
      <c r="A184" s="58"/>
      <c r="B184" s="39"/>
      <c r="C184" s="40"/>
      <c r="D184" s="41"/>
      <c r="E184" s="42"/>
      <c r="F184" s="43"/>
    </row>
    <row r="185" spans="1:6" x14ac:dyDescent="0.25">
      <c r="B185" s="10" t="s">
        <v>123</v>
      </c>
      <c r="E185" s="25"/>
      <c r="F185" s="60"/>
    </row>
    <row r="186" spans="1:6" x14ac:dyDescent="0.25">
      <c r="E186" s="25"/>
      <c r="F186" s="60"/>
    </row>
    <row r="187" spans="1:6" ht="112.2" customHeight="1" x14ac:dyDescent="0.25">
      <c r="A187" s="55" t="s">
        <v>127</v>
      </c>
      <c r="B187" s="34" t="s">
        <v>124</v>
      </c>
      <c r="E187" s="25"/>
      <c r="F187" s="60"/>
    </row>
    <row r="188" spans="1:6" x14ac:dyDescent="0.25">
      <c r="B188" s="35" t="s">
        <v>125</v>
      </c>
      <c r="C188" s="37" t="s">
        <v>29</v>
      </c>
      <c r="D188" s="3">
        <v>1</v>
      </c>
      <c r="E188" s="25"/>
      <c r="F188" s="60">
        <f>D188*E188</f>
        <v>0</v>
      </c>
    </row>
    <row r="189" spans="1:6" x14ac:dyDescent="0.25">
      <c r="B189" s="35" t="s">
        <v>126</v>
      </c>
      <c r="C189" s="37" t="s">
        <v>29</v>
      </c>
      <c r="D189" s="3">
        <v>1</v>
      </c>
      <c r="E189" s="25"/>
      <c r="F189" s="60">
        <f>D189*E189</f>
        <v>0</v>
      </c>
    </row>
    <row r="190" spans="1:6" x14ac:dyDescent="0.25">
      <c r="A190" s="52"/>
      <c r="B190" s="12"/>
      <c r="C190" s="13"/>
      <c r="D190" s="14"/>
      <c r="E190" s="27"/>
      <c r="F190" s="28"/>
    </row>
    <row r="191" spans="1:6" x14ac:dyDescent="0.25">
      <c r="A191" s="53"/>
      <c r="B191" s="38" t="s">
        <v>128</v>
      </c>
      <c r="C191" s="15"/>
      <c r="D191" s="16"/>
      <c r="E191" s="29"/>
      <c r="F191" s="30">
        <f>F188+F189</f>
        <v>0</v>
      </c>
    </row>
    <row r="192" spans="1:6" x14ac:dyDescent="0.25">
      <c r="A192" s="58"/>
      <c r="B192" s="39"/>
      <c r="C192" s="40"/>
      <c r="D192" s="41"/>
      <c r="E192" s="42"/>
      <c r="F192" s="43"/>
    </row>
    <row r="193" spans="1:6" x14ac:dyDescent="0.25">
      <c r="B193" s="18"/>
      <c r="E193" s="42"/>
      <c r="F193" s="43"/>
    </row>
    <row r="194" spans="1:6" x14ac:dyDescent="0.25">
      <c r="A194" s="59"/>
      <c r="B194" s="10" t="str">
        <f>B50</f>
        <v>1. ZEMLJANI RADOVI</v>
      </c>
      <c r="C194" s="22"/>
      <c r="D194" s="11"/>
      <c r="E194" s="44"/>
      <c r="F194" s="44">
        <f>F69</f>
        <v>0</v>
      </c>
    </row>
    <row r="195" spans="1:6" x14ac:dyDescent="0.25">
      <c r="A195" s="59"/>
      <c r="B195" s="10"/>
      <c r="C195" s="22"/>
      <c r="D195" s="11"/>
      <c r="E195" s="31"/>
      <c r="F195" s="32"/>
    </row>
    <row r="196" spans="1:6" x14ac:dyDescent="0.25">
      <c r="A196" s="59"/>
      <c r="B196" s="10" t="str">
        <f>B71</f>
        <v>2. ARMIRAČKI RADOVI</v>
      </c>
      <c r="C196" s="22"/>
      <c r="D196" s="11"/>
      <c r="E196" s="44"/>
      <c r="F196" s="44">
        <f>F76</f>
        <v>0</v>
      </c>
    </row>
    <row r="197" spans="1:6" x14ac:dyDescent="0.25">
      <c r="A197" s="59"/>
      <c r="B197" s="10"/>
      <c r="C197" s="22"/>
      <c r="D197" s="11"/>
      <c r="E197" s="31"/>
      <c r="F197" s="32"/>
    </row>
    <row r="198" spans="1:6" x14ac:dyDescent="0.25">
      <c r="A198" s="59"/>
      <c r="B198" s="10" t="str">
        <f>B78</f>
        <v>3. BETONSKI I ARMIRANO-BETONSKI RADOVI</v>
      </c>
      <c r="C198" s="22"/>
      <c r="D198" s="11"/>
      <c r="E198" s="44"/>
      <c r="F198" s="44">
        <f>F89</f>
        <v>0</v>
      </c>
    </row>
    <row r="199" spans="1:6" x14ac:dyDescent="0.25">
      <c r="A199" s="59"/>
      <c r="B199" s="10"/>
      <c r="C199" s="22"/>
      <c r="D199" s="11"/>
      <c r="E199" s="31"/>
      <c r="F199" s="32"/>
    </row>
    <row r="200" spans="1:6" x14ac:dyDescent="0.25">
      <c r="A200" s="59"/>
      <c r="B200" s="10" t="str">
        <f>B91</f>
        <v>4. TESARSKI RADOVI</v>
      </c>
      <c r="C200" s="22"/>
      <c r="D200" s="11"/>
      <c r="E200" s="44"/>
      <c r="F200" s="44">
        <f>F99</f>
        <v>0</v>
      </c>
    </row>
    <row r="201" spans="1:6" x14ac:dyDescent="0.25">
      <c r="A201" s="59"/>
      <c r="B201" s="10"/>
      <c r="C201" s="22"/>
      <c r="D201" s="11"/>
      <c r="E201" s="31"/>
      <c r="F201" s="32"/>
    </row>
    <row r="202" spans="1:6" x14ac:dyDescent="0.25">
      <c r="A202" s="59"/>
      <c r="B202" s="10" t="str">
        <f>B101</f>
        <v>5. ZIDARSKI RADOVI</v>
      </c>
      <c r="C202" s="22"/>
      <c r="D202" s="11"/>
      <c r="E202" s="44"/>
      <c r="F202" s="44">
        <f>F106</f>
        <v>0</v>
      </c>
    </row>
    <row r="203" spans="1:6" x14ac:dyDescent="0.25">
      <c r="A203" s="59"/>
      <c r="B203" s="10"/>
      <c r="C203" s="22"/>
      <c r="D203" s="11"/>
      <c r="E203" s="31"/>
      <c r="F203" s="32"/>
    </row>
    <row r="204" spans="1:6" x14ac:dyDescent="0.25">
      <c r="A204" s="59"/>
      <c r="B204" s="10" t="str">
        <f>B108</f>
        <v>6. MONTAŽERSKI RADOVI</v>
      </c>
      <c r="C204" s="22"/>
      <c r="D204" s="11"/>
      <c r="E204" s="44"/>
      <c r="F204" s="44">
        <f>F117</f>
        <v>0</v>
      </c>
    </row>
    <row r="205" spans="1:6" x14ac:dyDescent="0.25">
      <c r="A205" s="59"/>
      <c r="B205" s="10"/>
      <c r="C205" s="22"/>
      <c r="D205" s="11"/>
      <c r="E205" s="31"/>
      <c r="F205" s="32"/>
    </row>
    <row r="206" spans="1:6" x14ac:dyDescent="0.25">
      <c r="A206" s="59"/>
      <c r="B206" s="10" t="str">
        <f>B119</f>
        <v>7. HIDROIZOLATERSKI RADOVI</v>
      </c>
      <c r="C206" s="22"/>
      <c r="D206" s="11"/>
      <c r="E206" s="44"/>
      <c r="F206" s="44">
        <f>F125</f>
        <v>0</v>
      </c>
    </row>
    <row r="207" spans="1:6" x14ac:dyDescent="0.25">
      <c r="A207" s="59"/>
      <c r="B207" s="10"/>
      <c r="C207" s="22"/>
      <c r="D207" s="11"/>
      <c r="E207" s="31"/>
      <c r="F207" s="32"/>
    </row>
    <row r="208" spans="1:6" x14ac:dyDescent="0.25">
      <c r="A208" s="59"/>
      <c r="B208" s="10" t="str">
        <f>B127</f>
        <v>8. FASADERSKI RADOVI</v>
      </c>
      <c r="C208" s="22"/>
      <c r="D208" s="11"/>
      <c r="E208" s="44"/>
      <c r="F208" s="44">
        <f>F133</f>
        <v>0</v>
      </c>
    </row>
    <row r="209" spans="1:6" x14ac:dyDescent="0.25">
      <c r="A209" s="59"/>
      <c r="B209" s="10"/>
      <c r="C209" s="22"/>
      <c r="D209" s="11"/>
      <c r="E209" s="31"/>
      <c r="F209" s="32"/>
    </row>
    <row r="210" spans="1:6" x14ac:dyDescent="0.25">
      <c r="A210" s="59"/>
      <c r="B210" s="10" t="str">
        <f>B135</f>
        <v>9. SOBOSLIKARSKI RADOVI</v>
      </c>
      <c r="C210" s="22"/>
      <c r="D210" s="11"/>
      <c r="E210" s="44"/>
      <c r="F210" s="44">
        <f>F141</f>
        <v>0</v>
      </c>
    </row>
    <row r="211" spans="1:6" x14ac:dyDescent="0.25">
      <c r="A211" s="59"/>
      <c r="B211" s="10"/>
      <c r="C211" s="22"/>
      <c r="D211" s="11"/>
      <c r="E211" s="31"/>
      <c r="F211" s="32"/>
    </row>
    <row r="212" spans="1:6" x14ac:dyDescent="0.25">
      <c r="A212" s="59"/>
      <c r="B212" s="10" t="str">
        <f>B143</f>
        <v>10. PODOPOLAGAČKI RADOVI</v>
      </c>
      <c r="C212" s="22"/>
      <c r="D212" s="11"/>
      <c r="E212" s="44"/>
      <c r="F212" s="44">
        <f>F149</f>
        <v>0</v>
      </c>
    </row>
    <row r="213" spans="1:6" x14ac:dyDescent="0.25">
      <c r="A213" s="59"/>
      <c r="B213" s="10"/>
      <c r="C213" s="22"/>
      <c r="D213" s="11"/>
      <c r="E213" s="31"/>
      <c r="F213" s="32"/>
    </row>
    <row r="214" spans="1:6" x14ac:dyDescent="0.25">
      <c r="A214" s="59"/>
      <c r="B214" s="10" t="str">
        <f>B151</f>
        <v>11. BRAVARSKI RADOVI</v>
      </c>
      <c r="C214" s="22"/>
      <c r="D214" s="11"/>
      <c r="E214" s="44"/>
      <c r="F214" s="44">
        <f>F162</f>
        <v>0</v>
      </c>
    </row>
    <row r="215" spans="1:6" x14ac:dyDescent="0.25">
      <c r="A215" s="59"/>
      <c r="B215" s="10"/>
      <c r="C215" s="22"/>
      <c r="D215" s="11"/>
      <c r="E215" s="31"/>
      <c r="F215" s="32"/>
    </row>
    <row r="216" spans="1:6" x14ac:dyDescent="0.25">
      <c r="A216" s="59"/>
      <c r="B216" s="10" t="str">
        <f>B164</f>
        <v>12. KROVOPOKRIVAČKI RADOVI</v>
      </c>
      <c r="C216" s="22"/>
      <c r="D216" s="11"/>
      <c r="E216" s="44"/>
      <c r="F216" s="44">
        <f>F169</f>
        <v>0</v>
      </c>
    </row>
    <row r="217" spans="1:6" x14ac:dyDescent="0.25">
      <c r="A217" s="59"/>
      <c r="B217" s="10"/>
      <c r="C217" s="22"/>
      <c r="D217" s="11"/>
      <c r="E217" s="31"/>
      <c r="F217" s="32"/>
    </row>
    <row r="218" spans="1:6" x14ac:dyDescent="0.25">
      <c r="A218" s="59"/>
      <c r="B218" s="10" t="str">
        <f>B171</f>
        <v>13. LIMARSKI RADOVI</v>
      </c>
      <c r="C218" s="22"/>
      <c r="D218" s="11"/>
      <c r="E218" s="44"/>
      <c r="F218" s="44">
        <f>F183</f>
        <v>0</v>
      </c>
    </row>
    <row r="219" spans="1:6" x14ac:dyDescent="0.25">
      <c r="A219" s="59"/>
      <c r="B219" s="10"/>
      <c r="C219" s="22"/>
      <c r="D219" s="11"/>
      <c r="E219" s="31"/>
      <c r="F219" s="32"/>
    </row>
    <row r="220" spans="1:6" x14ac:dyDescent="0.25">
      <c r="A220" s="59"/>
      <c r="B220" s="10" t="str">
        <f>B185</f>
        <v>14. RAZNI RADOVI</v>
      </c>
      <c r="C220" s="22"/>
      <c r="D220" s="11"/>
      <c r="E220" s="44"/>
      <c r="F220" s="44">
        <f>F191</f>
        <v>0</v>
      </c>
    </row>
    <row r="221" spans="1:6" x14ac:dyDescent="0.25">
      <c r="A221" s="59"/>
      <c r="B221" s="10"/>
      <c r="C221" s="22"/>
      <c r="D221" s="11"/>
      <c r="E221" s="31"/>
      <c r="F221" s="32"/>
    </row>
    <row r="222" spans="1:6" x14ac:dyDescent="0.25">
      <c r="A222" s="52"/>
      <c r="B222" s="24"/>
      <c r="C222" s="13"/>
      <c r="D222" s="14"/>
      <c r="E222" s="63"/>
      <c r="F222" s="64"/>
    </row>
    <row r="223" spans="1:6" x14ac:dyDescent="0.25">
      <c r="A223" s="53"/>
      <c r="B223" s="21" t="s">
        <v>21</v>
      </c>
      <c r="C223" s="15"/>
      <c r="D223" s="16"/>
      <c r="E223" s="45"/>
      <c r="F223" s="45">
        <f>F194+F196+F198+F200+F202+F204+F206+F208+F210+F212+F214+F216+F218+F220</f>
        <v>0</v>
      </c>
    </row>
    <row r="224" spans="1:6" x14ac:dyDescent="0.25">
      <c r="B224" s="10"/>
      <c r="E224" s="61"/>
      <c r="F224" s="62"/>
    </row>
    <row r="225" spans="1:6" x14ac:dyDescent="0.25">
      <c r="A225" s="53"/>
      <c r="B225" s="21" t="s">
        <v>25</v>
      </c>
      <c r="C225" s="15"/>
      <c r="D225" s="16"/>
      <c r="E225" s="45"/>
      <c r="F225" s="45">
        <f>F223*0.25</f>
        <v>0</v>
      </c>
    </row>
    <row r="226" spans="1:6" x14ac:dyDescent="0.25">
      <c r="B226" s="10"/>
      <c r="E226" s="25"/>
      <c r="F226" s="26"/>
    </row>
    <row r="227" spans="1:6" x14ac:dyDescent="0.25">
      <c r="A227" s="53"/>
      <c r="B227" s="21" t="s">
        <v>22</v>
      </c>
      <c r="C227" s="15"/>
      <c r="D227" s="16"/>
      <c r="E227" s="45"/>
      <c r="F227" s="45">
        <f>F223+F225</f>
        <v>0</v>
      </c>
    </row>
    <row r="228" spans="1:6" x14ac:dyDescent="0.25">
      <c r="A228" s="58"/>
      <c r="B228" s="39"/>
      <c r="C228" s="40"/>
      <c r="D228" s="41"/>
      <c r="E228" s="42"/>
      <c r="F228" s="43"/>
    </row>
    <row r="229" spans="1:6" x14ac:dyDescent="0.25">
      <c r="A229" s="58"/>
      <c r="B229" s="39"/>
      <c r="C229" s="40"/>
      <c r="D229" s="41"/>
      <c r="E229" s="42"/>
      <c r="F229" s="43"/>
    </row>
    <row r="230" spans="1:6" x14ac:dyDescent="0.25">
      <c r="A230" s="58"/>
      <c r="B230" s="47"/>
      <c r="C230" s="40"/>
      <c r="D230" s="41"/>
      <c r="E230" s="48"/>
      <c r="F230" s="49"/>
    </row>
    <row r="231" spans="1:6" x14ac:dyDescent="0.25">
      <c r="A231" s="57" t="s">
        <v>129</v>
      </c>
      <c r="B231" s="50" t="s">
        <v>130</v>
      </c>
      <c r="E231" s="25"/>
      <c r="F231" s="26"/>
    </row>
    <row r="232" spans="1:6" x14ac:dyDescent="0.25">
      <c r="B232" s="10" t="s">
        <v>131</v>
      </c>
      <c r="E232" s="25"/>
      <c r="F232" s="60"/>
    </row>
    <row r="233" spans="1:6" x14ac:dyDescent="0.25">
      <c r="E233" s="25"/>
      <c r="F233" s="60"/>
    </row>
    <row r="234" spans="1:6" ht="26.4" x14ac:dyDescent="0.25">
      <c r="A234" s="55" t="s">
        <v>12</v>
      </c>
      <c r="B234" s="34" t="s">
        <v>132</v>
      </c>
      <c r="E234" s="25"/>
      <c r="F234" s="60"/>
    </row>
    <row r="235" spans="1:6" x14ac:dyDescent="0.25">
      <c r="C235" s="37" t="s">
        <v>133</v>
      </c>
      <c r="D235" s="3">
        <v>80</v>
      </c>
      <c r="E235" s="25"/>
      <c r="F235" s="60">
        <f>D235*E235</f>
        <v>0</v>
      </c>
    </row>
    <row r="236" spans="1:6" x14ac:dyDescent="0.25">
      <c r="B236" s="18"/>
      <c r="E236" s="25"/>
      <c r="F236" s="60"/>
    </row>
    <row r="237" spans="1:6" ht="66" x14ac:dyDescent="0.25">
      <c r="A237" s="57" t="s">
        <v>13</v>
      </c>
      <c r="B237" s="34" t="s">
        <v>134</v>
      </c>
      <c r="E237" s="25"/>
      <c r="F237" s="60"/>
    </row>
    <row r="238" spans="1:6" x14ac:dyDescent="0.25">
      <c r="C238" s="37" t="s">
        <v>133</v>
      </c>
      <c r="D238" s="3">
        <v>95</v>
      </c>
      <c r="E238" s="25"/>
      <c r="F238" s="60">
        <f>D238*E238</f>
        <v>0</v>
      </c>
    </row>
    <row r="239" spans="1:6" x14ac:dyDescent="0.25">
      <c r="C239" s="19"/>
      <c r="E239" s="25"/>
      <c r="F239" s="60"/>
    </row>
    <row r="240" spans="1:6" ht="78" customHeight="1" x14ac:dyDescent="0.25">
      <c r="A240" s="51" t="s">
        <v>47</v>
      </c>
      <c r="B240" s="1" t="s">
        <v>135</v>
      </c>
      <c r="C240" s="37" t="s">
        <v>9</v>
      </c>
      <c r="D240" s="3">
        <v>10</v>
      </c>
      <c r="E240" s="25"/>
      <c r="F240" s="60">
        <f>D240*E240</f>
        <v>0</v>
      </c>
    </row>
    <row r="241" spans="1:6" x14ac:dyDescent="0.25">
      <c r="C241" s="19"/>
      <c r="E241" s="25"/>
      <c r="F241" s="60"/>
    </row>
    <row r="242" spans="1:6" ht="55.2" customHeight="1" x14ac:dyDescent="0.25">
      <c r="A242" s="51" t="s">
        <v>49</v>
      </c>
      <c r="B242" s="1" t="s">
        <v>136</v>
      </c>
      <c r="C242" s="37"/>
      <c r="E242" s="25"/>
      <c r="F242" s="60"/>
    </row>
    <row r="243" spans="1:6" ht="16.8" customHeight="1" x14ac:dyDescent="0.25">
      <c r="C243" s="37" t="s">
        <v>9</v>
      </c>
      <c r="D243" s="3">
        <v>2.8</v>
      </c>
      <c r="E243" s="25"/>
      <c r="F243" s="60">
        <f>D243*E243</f>
        <v>0</v>
      </c>
    </row>
    <row r="244" spans="1:6" x14ac:dyDescent="0.25">
      <c r="C244" s="19"/>
      <c r="E244" s="25"/>
      <c r="F244" s="60"/>
    </row>
    <row r="245" spans="1:6" ht="67.8" customHeight="1" x14ac:dyDescent="0.25">
      <c r="A245" s="51" t="s">
        <v>52</v>
      </c>
      <c r="B245" s="1" t="s">
        <v>137</v>
      </c>
      <c r="C245" s="37"/>
      <c r="E245" s="25"/>
      <c r="F245" s="60"/>
    </row>
    <row r="246" spans="1:6" ht="28.8" customHeight="1" x14ac:dyDescent="0.25">
      <c r="C246" s="37" t="s">
        <v>133</v>
      </c>
      <c r="D246" s="3">
        <v>80</v>
      </c>
      <c r="E246" s="25"/>
      <c r="F246" s="60">
        <f>D246*E246</f>
        <v>0</v>
      </c>
    </row>
    <row r="247" spans="1:6" ht="13.8" customHeight="1" x14ac:dyDescent="0.25">
      <c r="C247" s="37"/>
      <c r="E247" s="25"/>
      <c r="F247" s="60"/>
    </row>
    <row r="248" spans="1:6" ht="86.4" customHeight="1" x14ac:dyDescent="0.25">
      <c r="A248" s="51" t="s">
        <v>55</v>
      </c>
      <c r="B248" s="1" t="s">
        <v>138</v>
      </c>
      <c r="C248" s="37"/>
      <c r="E248" s="25"/>
      <c r="F248" s="60"/>
    </row>
    <row r="249" spans="1:6" ht="17.399999999999999" customHeight="1" x14ac:dyDescent="0.25">
      <c r="C249" s="37" t="s">
        <v>139</v>
      </c>
      <c r="D249" s="3">
        <v>2</v>
      </c>
      <c r="E249" s="25"/>
      <c r="F249" s="60">
        <f>D249*E249</f>
        <v>0</v>
      </c>
    </row>
    <row r="250" spans="1:6" x14ac:dyDescent="0.25">
      <c r="C250" s="19"/>
      <c r="E250" s="25"/>
      <c r="F250" s="60"/>
    </row>
    <row r="251" spans="1:6" ht="162" customHeight="1" x14ac:dyDescent="0.25">
      <c r="A251" s="51" t="s">
        <v>140</v>
      </c>
      <c r="B251" s="1" t="s">
        <v>142</v>
      </c>
      <c r="C251" s="37"/>
      <c r="E251" s="25"/>
      <c r="F251" s="60"/>
    </row>
    <row r="252" spans="1:6" ht="16.2" customHeight="1" x14ac:dyDescent="0.25">
      <c r="B252" s="1" t="s">
        <v>143</v>
      </c>
      <c r="C252" s="37" t="s">
        <v>133</v>
      </c>
      <c r="D252" s="3">
        <v>95</v>
      </c>
      <c r="E252" s="25"/>
      <c r="F252" s="60">
        <f>D252*E252</f>
        <v>0</v>
      </c>
    </row>
    <row r="253" spans="1:6" ht="47.4" customHeight="1" x14ac:dyDescent="0.25">
      <c r="B253" s="1" t="s">
        <v>144</v>
      </c>
      <c r="C253" s="37"/>
      <c r="E253" s="25"/>
      <c r="F253" s="60"/>
    </row>
    <row r="254" spans="1:6" ht="16.2" customHeight="1" x14ac:dyDescent="0.25">
      <c r="B254" s="1" t="s">
        <v>145</v>
      </c>
      <c r="C254" s="37" t="s">
        <v>133</v>
      </c>
      <c r="D254" s="3">
        <v>95</v>
      </c>
      <c r="E254" s="25"/>
      <c r="F254" s="60">
        <f>D254*E254</f>
        <v>0</v>
      </c>
    </row>
    <row r="255" spans="1:6" ht="16.2" customHeight="1" x14ac:dyDescent="0.25">
      <c r="B255" s="1" t="s">
        <v>146</v>
      </c>
      <c r="C255" s="37"/>
      <c r="E255" s="25"/>
      <c r="F255" s="60"/>
    </row>
    <row r="256" spans="1:6" ht="16.2" customHeight="1" x14ac:dyDescent="0.25">
      <c r="B256" s="1" t="s">
        <v>147</v>
      </c>
      <c r="C256" s="37" t="s">
        <v>133</v>
      </c>
      <c r="D256" s="3">
        <v>2</v>
      </c>
      <c r="E256" s="25"/>
      <c r="F256" s="60">
        <f>D256*E256</f>
        <v>0</v>
      </c>
    </row>
    <row r="257" spans="1:6" ht="44.4" customHeight="1" x14ac:dyDescent="0.25">
      <c r="B257" s="1" t="s">
        <v>148</v>
      </c>
      <c r="C257" s="37"/>
      <c r="E257" s="25"/>
      <c r="F257" s="60"/>
    </row>
    <row r="258" spans="1:6" ht="16.2" customHeight="1" x14ac:dyDescent="0.25">
      <c r="B258" s="1" t="s">
        <v>149</v>
      </c>
      <c r="C258" s="37" t="s">
        <v>133</v>
      </c>
      <c r="D258" s="3">
        <v>90</v>
      </c>
      <c r="E258" s="25"/>
      <c r="F258" s="60">
        <f>D258*E258</f>
        <v>0</v>
      </c>
    </row>
    <row r="259" spans="1:6" ht="16.2" customHeight="1" x14ac:dyDescent="0.25">
      <c r="B259" s="1" t="s">
        <v>150</v>
      </c>
      <c r="C259" s="37" t="s">
        <v>133</v>
      </c>
      <c r="D259" s="3">
        <v>50</v>
      </c>
      <c r="E259" s="25"/>
      <c r="F259" s="60">
        <f>D259*E259</f>
        <v>0</v>
      </c>
    </row>
    <row r="260" spans="1:6" ht="16.2" customHeight="1" x14ac:dyDescent="0.25">
      <c r="B260" s="1" t="s">
        <v>151</v>
      </c>
      <c r="C260" s="37"/>
      <c r="E260" s="25"/>
      <c r="F260" s="60"/>
    </row>
    <row r="261" spans="1:6" ht="16.2" customHeight="1" x14ac:dyDescent="0.25">
      <c r="B261" s="1" t="s">
        <v>152</v>
      </c>
      <c r="C261" s="37" t="s">
        <v>133</v>
      </c>
      <c r="D261" s="3">
        <v>30</v>
      </c>
      <c r="E261" s="25"/>
      <c r="F261" s="60">
        <f>D261*E261</f>
        <v>0</v>
      </c>
    </row>
    <row r="262" spans="1:6" ht="16.2" customHeight="1" x14ac:dyDescent="0.25">
      <c r="B262" s="1" t="s">
        <v>153</v>
      </c>
      <c r="C262" s="37" t="s">
        <v>133</v>
      </c>
      <c r="D262" s="3">
        <v>25</v>
      </c>
      <c r="E262" s="25"/>
      <c r="F262" s="60">
        <f>D262*E262</f>
        <v>0</v>
      </c>
    </row>
    <row r="263" spans="1:6" ht="36.6" customHeight="1" x14ac:dyDescent="0.25">
      <c r="B263" s="1" t="s">
        <v>154</v>
      </c>
      <c r="C263" s="37"/>
      <c r="E263" s="25"/>
      <c r="F263" s="60"/>
    </row>
    <row r="264" spans="1:6" ht="16.2" customHeight="1" x14ac:dyDescent="0.25">
      <c r="B264" s="1" t="s">
        <v>155</v>
      </c>
      <c r="C264" s="37" t="s">
        <v>133</v>
      </c>
      <c r="D264" s="3">
        <v>160</v>
      </c>
      <c r="E264" s="25"/>
      <c r="F264" s="60">
        <f>D264*E264</f>
        <v>0</v>
      </c>
    </row>
    <row r="265" spans="1:6" ht="16.2" customHeight="1" x14ac:dyDescent="0.25">
      <c r="B265" s="1" t="s">
        <v>156</v>
      </c>
      <c r="C265" s="37" t="s">
        <v>133</v>
      </c>
      <c r="D265" s="3">
        <v>200</v>
      </c>
      <c r="E265" s="25"/>
      <c r="F265" s="60">
        <f>D265*E265</f>
        <v>0</v>
      </c>
    </row>
    <row r="266" spans="1:6" x14ac:dyDescent="0.25">
      <c r="C266" s="19"/>
      <c r="E266" s="25"/>
      <c r="F266" s="60"/>
    </row>
    <row r="267" spans="1:6" ht="67.8" customHeight="1" x14ac:dyDescent="0.25">
      <c r="A267" s="51" t="s">
        <v>141</v>
      </c>
      <c r="B267" s="1" t="s">
        <v>157</v>
      </c>
      <c r="C267" s="37"/>
      <c r="E267" s="25"/>
      <c r="F267" s="60"/>
    </row>
    <row r="268" spans="1:6" ht="28.8" customHeight="1" x14ac:dyDescent="0.25">
      <c r="B268" s="1" t="s">
        <v>158</v>
      </c>
      <c r="C268" s="37" t="s">
        <v>133</v>
      </c>
      <c r="D268" s="3">
        <v>12</v>
      </c>
      <c r="E268" s="25"/>
      <c r="F268" s="60">
        <f>D268*E268</f>
        <v>0</v>
      </c>
    </row>
    <row r="269" spans="1:6" x14ac:dyDescent="0.25">
      <c r="C269" s="19"/>
      <c r="E269" s="25"/>
      <c r="F269" s="60"/>
    </row>
    <row r="270" spans="1:6" ht="143.4" customHeight="1" x14ac:dyDescent="0.25">
      <c r="A270" s="51" t="s">
        <v>159</v>
      </c>
      <c r="B270" s="1" t="s">
        <v>160</v>
      </c>
      <c r="C270" s="37"/>
      <c r="E270" s="25"/>
      <c r="F270" s="60"/>
    </row>
    <row r="271" spans="1:6" ht="18.600000000000001" customHeight="1" x14ac:dyDescent="0.25">
      <c r="B271" s="1" t="s">
        <v>161</v>
      </c>
      <c r="C271" s="37" t="s">
        <v>133</v>
      </c>
      <c r="D271" s="3">
        <v>36</v>
      </c>
      <c r="E271" s="25"/>
      <c r="F271" s="60">
        <f t="shared" ref="F271:F279" si="2">D271*E271</f>
        <v>0</v>
      </c>
    </row>
    <row r="272" spans="1:6" ht="18.600000000000001" customHeight="1" x14ac:dyDescent="0.25">
      <c r="B272" s="1" t="s">
        <v>162</v>
      </c>
      <c r="C272" s="37" t="s">
        <v>133</v>
      </c>
      <c r="D272" s="3">
        <v>51</v>
      </c>
      <c r="E272" s="25"/>
      <c r="F272" s="60">
        <f t="shared" si="2"/>
        <v>0</v>
      </c>
    </row>
    <row r="273" spans="1:6" ht="18.600000000000001" customHeight="1" x14ac:dyDescent="0.25">
      <c r="B273" s="1" t="s">
        <v>163</v>
      </c>
      <c r="C273" s="37" t="s">
        <v>133</v>
      </c>
      <c r="D273" s="3">
        <v>120</v>
      </c>
      <c r="E273" s="25"/>
      <c r="F273" s="60">
        <f t="shared" si="2"/>
        <v>0</v>
      </c>
    </row>
    <row r="274" spans="1:6" ht="18.600000000000001" customHeight="1" x14ac:dyDescent="0.25">
      <c r="B274" s="1" t="s">
        <v>164</v>
      </c>
      <c r="C274" s="37" t="s">
        <v>133</v>
      </c>
      <c r="D274" s="3">
        <v>160</v>
      </c>
      <c r="E274" s="25"/>
      <c r="F274" s="60">
        <f t="shared" si="2"/>
        <v>0</v>
      </c>
    </row>
    <row r="275" spans="1:6" ht="18.600000000000001" customHeight="1" x14ac:dyDescent="0.25">
      <c r="B275" s="1" t="s">
        <v>165</v>
      </c>
      <c r="C275" s="37" t="s">
        <v>133</v>
      </c>
      <c r="D275" s="3">
        <v>30</v>
      </c>
      <c r="E275" s="25"/>
      <c r="F275" s="60">
        <f t="shared" si="2"/>
        <v>0</v>
      </c>
    </row>
    <row r="276" spans="1:6" ht="18.600000000000001" customHeight="1" x14ac:dyDescent="0.25">
      <c r="B276" s="1" t="s">
        <v>166</v>
      </c>
      <c r="C276" s="37" t="s">
        <v>133</v>
      </c>
      <c r="D276" s="3">
        <v>30</v>
      </c>
      <c r="E276" s="25"/>
      <c r="F276" s="60">
        <f t="shared" si="2"/>
        <v>0</v>
      </c>
    </row>
    <row r="277" spans="1:6" ht="18.600000000000001" customHeight="1" x14ac:dyDescent="0.25">
      <c r="B277" s="1" t="s">
        <v>167</v>
      </c>
      <c r="C277" s="37" t="s">
        <v>133</v>
      </c>
      <c r="D277" s="3">
        <v>10</v>
      </c>
      <c r="E277" s="25"/>
      <c r="F277" s="60">
        <f t="shared" si="2"/>
        <v>0</v>
      </c>
    </row>
    <row r="278" spans="1:6" ht="18.600000000000001" customHeight="1" x14ac:dyDescent="0.25">
      <c r="B278" s="35" t="s">
        <v>168</v>
      </c>
      <c r="C278" s="37" t="s">
        <v>133</v>
      </c>
      <c r="D278" s="3">
        <v>12</v>
      </c>
      <c r="E278" s="25"/>
      <c r="F278" s="60">
        <f t="shared" si="2"/>
        <v>0</v>
      </c>
    </row>
    <row r="279" spans="1:6" ht="18.600000000000001" customHeight="1" x14ac:dyDescent="0.25">
      <c r="B279" s="35" t="s">
        <v>169</v>
      </c>
      <c r="C279" s="37" t="s">
        <v>133</v>
      </c>
      <c r="D279" s="3">
        <v>50</v>
      </c>
      <c r="E279" s="25"/>
      <c r="F279" s="60">
        <f t="shared" si="2"/>
        <v>0</v>
      </c>
    </row>
    <row r="280" spans="1:6" ht="18.600000000000001" customHeight="1" x14ac:dyDescent="0.25">
      <c r="B280" s="35" t="s">
        <v>170</v>
      </c>
      <c r="C280" s="37" t="s">
        <v>133</v>
      </c>
      <c r="D280" s="3">
        <v>60</v>
      </c>
      <c r="E280" s="25"/>
      <c r="F280" s="60">
        <f>D280*E280</f>
        <v>0</v>
      </c>
    </row>
    <row r="281" spans="1:6" x14ac:dyDescent="0.25">
      <c r="C281" s="19"/>
      <c r="E281" s="25"/>
      <c r="F281" s="60"/>
    </row>
    <row r="282" spans="1:6" ht="67.8" customHeight="1" x14ac:dyDescent="0.25">
      <c r="A282" s="57" t="s">
        <v>171</v>
      </c>
      <c r="B282" s="35" t="s">
        <v>172</v>
      </c>
      <c r="C282" s="37"/>
      <c r="E282" s="25"/>
      <c r="F282" s="60"/>
    </row>
    <row r="283" spans="1:6" ht="225.6" customHeight="1" x14ac:dyDescent="0.25">
      <c r="B283" s="35" t="s">
        <v>173</v>
      </c>
      <c r="C283" s="37"/>
      <c r="E283" s="25"/>
      <c r="F283" s="60"/>
    </row>
    <row r="284" spans="1:6" ht="13.8" customHeight="1" x14ac:dyDescent="0.25">
      <c r="B284" s="35"/>
      <c r="C284" s="37" t="s">
        <v>174</v>
      </c>
      <c r="D284" s="3">
        <v>1</v>
      </c>
      <c r="E284" s="25"/>
      <c r="F284" s="60">
        <f>D284*E284</f>
        <v>0</v>
      </c>
    </row>
    <row r="285" spans="1:6" x14ac:dyDescent="0.25">
      <c r="C285" s="19"/>
      <c r="E285" s="25"/>
      <c r="F285" s="60"/>
    </row>
    <row r="286" spans="1:6" ht="28.8" customHeight="1" x14ac:dyDescent="0.25">
      <c r="A286" s="57" t="s">
        <v>175</v>
      </c>
      <c r="B286" s="35" t="s">
        <v>176</v>
      </c>
      <c r="C286" s="37"/>
      <c r="E286" s="25"/>
      <c r="F286" s="60"/>
    </row>
    <row r="287" spans="1:6" ht="21" customHeight="1" x14ac:dyDescent="0.25">
      <c r="B287" s="35" t="s">
        <v>177</v>
      </c>
      <c r="C287" s="37" t="s">
        <v>133</v>
      </c>
      <c r="D287" s="3">
        <v>130</v>
      </c>
      <c r="E287" s="25"/>
      <c r="F287" s="60">
        <f>D287*E287</f>
        <v>0</v>
      </c>
    </row>
    <row r="288" spans="1:6" ht="21" customHeight="1" x14ac:dyDescent="0.25">
      <c r="B288" s="35" t="s">
        <v>178</v>
      </c>
      <c r="C288" s="37" t="s">
        <v>133</v>
      </c>
      <c r="D288" s="3">
        <v>30</v>
      </c>
      <c r="E288" s="25"/>
      <c r="F288" s="60">
        <f>D288*E288</f>
        <v>0</v>
      </c>
    </row>
    <row r="289" spans="1:6" ht="21" customHeight="1" x14ac:dyDescent="0.25">
      <c r="B289" s="35"/>
      <c r="C289" s="37"/>
      <c r="E289" s="25"/>
      <c r="F289" s="60"/>
    </row>
    <row r="290" spans="1:6" ht="67.8" customHeight="1" x14ac:dyDescent="0.25">
      <c r="A290" s="57" t="s">
        <v>179</v>
      </c>
      <c r="B290" s="35" t="s">
        <v>180</v>
      </c>
      <c r="C290" s="37"/>
      <c r="E290" s="25"/>
      <c r="F290" s="60"/>
    </row>
    <row r="291" spans="1:6" ht="16.2" customHeight="1" x14ac:dyDescent="0.25">
      <c r="B291" s="35" t="s">
        <v>181</v>
      </c>
      <c r="C291" s="37" t="s">
        <v>133</v>
      </c>
      <c r="D291" s="3">
        <v>10</v>
      </c>
      <c r="E291" s="25"/>
      <c r="F291" s="60">
        <f>D291*E291</f>
        <v>0</v>
      </c>
    </row>
    <row r="292" spans="1:6" ht="16.2" customHeight="1" x14ac:dyDescent="0.25">
      <c r="B292" s="35" t="s">
        <v>182</v>
      </c>
      <c r="C292" s="37" t="s">
        <v>133</v>
      </c>
      <c r="D292" s="3">
        <v>55</v>
      </c>
      <c r="E292" s="25"/>
      <c r="F292" s="60">
        <f>D292*E292</f>
        <v>0</v>
      </c>
    </row>
    <row r="293" spans="1:6" ht="16.8" customHeight="1" x14ac:dyDescent="0.25">
      <c r="B293" s="35" t="s">
        <v>183</v>
      </c>
      <c r="C293" s="37" t="s">
        <v>133</v>
      </c>
      <c r="D293" s="3">
        <v>20</v>
      </c>
      <c r="E293" s="25"/>
      <c r="F293" s="60">
        <f>D293*E293</f>
        <v>0</v>
      </c>
    </row>
    <row r="294" spans="1:6" x14ac:dyDescent="0.25">
      <c r="C294" s="19"/>
      <c r="E294" s="25"/>
      <c r="F294" s="60"/>
    </row>
    <row r="295" spans="1:6" ht="67.8" customHeight="1" x14ac:dyDescent="0.25">
      <c r="A295" s="57" t="s">
        <v>184</v>
      </c>
      <c r="B295" s="35" t="s">
        <v>185</v>
      </c>
      <c r="C295" s="37"/>
      <c r="E295" s="25"/>
      <c r="F295" s="60"/>
    </row>
    <row r="296" spans="1:6" ht="28.8" customHeight="1" x14ac:dyDescent="0.25">
      <c r="B296" s="35" t="s">
        <v>186</v>
      </c>
      <c r="C296" s="37" t="s">
        <v>133</v>
      </c>
      <c r="D296" s="3">
        <v>40</v>
      </c>
      <c r="E296" s="25"/>
      <c r="F296" s="60">
        <f>D296*E296</f>
        <v>0</v>
      </c>
    </row>
    <row r="297" spans="1:6" ht="28.8" customHeight="1" x14ac:dyDescent="0.25">
      <c r="B297" s="35" t="s">
        <v>187</v>
      </c>
      <c r="C297" s="37" t="s">
        <v>133</v>
      </c>
      <c r="D297" s="3">
        <v>40</v>
      </c>
      <c r="E297" s="25"/>
      <c r="F297" s="60">
        <f>D297*E297</f>
        <v>0</v>
      </c>
    </row>
    <row r="298" spans="1:6" x14ac:dyDescent="0.25">
      <c r="C298" s="19"/>
      <c r="E298" s="25"/>
      <c r="F298" s="60"/>
    </row>
    <row r="299" spans="1:6" ht="67.8" customHeight="1" x14ac:dyDescent="0.25">
      <c r="A299" s="57" t="s">
        <v>188</v>
      </c>
      <c r="B299" s="35" t="s">
        <v>189</v>
      </c>
      <c r="C299" s="37"/>
      <c r="E299" s="25"/>
      <c r="F299" s="60"/>
    </row>
    <row r="300" spans="1:6" ht="28.8" customHeight="1" x14ac:dyDescent="0.25">
      <c r="C300" s="37" t="s">
        <v>139</v>
      </c>
      <c r="D300" s="3">
        <v>4</v>
      </c>
      <c r="E300" s="25"/>
      <c r="F300" s="60">
        <f>D300*E300</f>
        <v>0</v>
      </c>
    </row>
    <row r="301" spans="1:6" x14ac:dyDescent="0.25">
      <c r="C301" s="19"/>
      <c r="E301" s="25"/>
      <c r="F301" s="60"/>
    </row>
    <row r="302" spans="1:6" ht="67.8" customHeight="1" x14ac:dyDescent="0.25">
      <c r="A302" s="57" t="s">
        <v>190</v>
      </c>
      <c r="B302" s="35" t="s">
        <v>191</v>
      </c>
      <c r="C302" s="37"/>
      <c r="E302" s="25"/>
      <c r="F302" s="60"/>
    </row>
    <row r="303" spans="1:6" ht="28.8" customHeight="1" x14ac:dyDescent="0.25">
      <c r="C303" s="37" t="s">
        <v>139</v>
      </c>
      <c r="D303" s="3">
        <v>10</v>
      </c>
      <c r="E303" s="25"/>
      <c r="F303" s="60">
        <f>D303*E303</f>
        <v>0</v>
      </c>
    </row>
    <row r="304" spans="1:6" x14ac:dyDescent="0.25">
      <c r="C304" s="19"/>
      <c r="E304" s="25"/>
      <c r="F304" s="60"/>
    </row>
    <row r="305" spans="1:6" ht="67.8" customHeight="1" x14ac:dyDescent="0.25">
      <c r="A305" s="57" t="s">
        <v>192</v>
      </c>
      <c r="B305" s="35" t="s">
        <v>193</v>
      </c>
      <c r="C305" s="37"/>
      <c r="E305" s="25"/>
      <c r="F305" s="60"/>
    </row>
    <row r="306" spans="1:6" ht="28.8" customHeight="1" x14ac:dyDescent="0.25">
      <c r="C306" s="37" t="s">
        <v>139</v>
      </c>
      <c r="D306" s="3">
        <v>1</v>
      </c>
      <c r="E306" s="25"/>
      <c r="F306" s="60">
        <f>D306*E306</f>
        <v>0</v>
      </c>
    </row>
    <row r="307" spans="1:6" x14ac:dyDescent="0.25">
      <c r="C307" s="19"/>
      <c r="E307" s="25"/>
      <c r="F307" s="60"/>
    </row>
    <row r="308" spans="1:6" ht="67.8" customHeight="1" x14ac:dyDescent="0.25">
      <c r="A308" s="57" t="s">
        <v>194</v>
      </c>
      <c r="B308" s="35" t="s">
        <v>195</v>
      </c>
      <c r="C308" s="37"/>
      <c r="E308" s="25"/>
      <c r="F308" s="60"/>
    </row>
    <row r="309" spans="1:6" ht="28.8" customHeight="1" x14ac:dyDescent="0.25">
      <c r="C309" s="37" t="s">
        <v>139</v>
      </c>
      <c r="D309" s="3">
        <v>1</v>
      </c>
      <c r="E309" s="25"/>
      <c r="F309" s="60">
        <f>D309*E309</f>
        <v>0</v>
      </c>
    </row>
    <row r="310" spans="1:6" x14ac:dyDescent="0.25">
      <c r="C310" s="19"/>
      <c r="E310" s="25"/>
      <c r="F310" s="60"/>
    </row>
    <row r="311" spans="1:6" ht="67.8" customHeight="1" x14ac:dyDescent="0.25">
      <c r="A311" s="57" t="s">
        <v>196</v>
      </c>
      <c r="B311" s="35" t="s">
        <v>197</v>
      </c>
      <c r="C311" s="37"/>
      <c r="E311" s="25"/>
      <c r="F311" s="60"/>
    </row>
    <row r="312" spans="1:6" ht="28.8" customHeight="1" x14ac:dyDescent="0.25">
      <c r="C312" s="37" t="s">
        <v>139</v>
      </c>
      <c r="D312" s="3">
        <v>1</v>
      </c>
      <c r="E312" s="25"/>
      <c r="F312" s="60">
        <f>D312*E312</f>
        <v>0</v>
      </c>
    </row>
    <row r="313" spans="1:6" ht="13.8" customHeight="1" x14ac:dyDescent="0.25">
      <c r="C313" s="37"/>
      <c r="E313" s="25"/>
      <c r="F313" s="60"/>
    </row>
    <row r="314" spans="1:6" x14ac:dyDescent="0.25">
      <c r="A314" s="52"/>
      <c r="B314" s="12"/>
      <c r="C314" s="13"/>
      <c r="D314" s="14"/>
      <c r="E314" s="27"/>
      <c r="F314" s="28"/>
    </row>
    <row r="315" spans="1:6" x14ac:dyDescent="0.25">
      <c r="A315" s="53"/>
      <c r="B315" s="65" t="s">
        <v>198</v>
      </c>
      <c r="C315" s="15"/>
      <c r="D315" s="16"/>
      <c r="E315" s="29"/>
      <c r="F315" s="30">
        <f>F235+F238+F240+F243+F246+F249+F252+F252+F252+F254+F256+F258+F259+F261+F262+F264+F265+F268+F271+F272+F273+F274+F275+F276+F277+F278+F279+F280+F284+F287+F288+F291+F292+F293+F296+F297+F300+F303+F306+F309+F312</f>
        <v>0</v>
      </c>
    </row>
    <row r="316" spans="1:6" x14ac:dyDescent="0.25">
      <c r="B316" s="10"/>
      <c r="E316" s="61"/>
      <c r="F316" s="62"/>
    </row>
    <row r="317" spans="1:6" x14ac:dyDescent="0.25">
      <c r="A317" s="53"/>
      <c r="B317" s="21" t="s">
        <v>25</v>
      </c>
      <c r="C317" s="15"/>
      <c r="D317" s="16"/>
      <c r="E317" s="45"/>
      <c r="F317" s="45">
        <f>F315*0.25</f>
        <v>0</v>
      </c>
    </row>
    <row r="318" spans="1:6" x14ac:dyDescent="0.25">
      <c r="B318" s="10"/>
      <c r="E318" s="25"/>
      <c r="F318" s="26"/>
    </row>
    <row r="319" spans="1:6" x14ac:dyDescent="0.25">
      <c r="A319" s="53"/>
      <c r="B319" s="21" t="s">
        <v>22</v>
      </c>
      <c r="C319" s="15"/>
      <c r="D319" s="16"/>
      <c r="E319" s="45"/>
      <c r="F319" s="45">
        <f>F315+F317</f>
        <v>0</v>
      </c>
    </row>
    <row r="320" spans="1:6" x14ac:dyDescent="0.25">
      <c r="A320" s="58"/>
      <c r="B320" s="39"/>
      <c r="C320" s="40"/>
      <c r="D320" s="41"/>
      <c r="E320" s="42"/>
      <c r="F320" s="43"/>
    </row>
    <row r="321" spans="1:6" x14ac:dyDescent="0.25">
      <c r="A321" s="58"/>
      <c r="B321" s="39"/>
      <c r="C321" s="40"/>
      <c r="D321" s="41"/>
      <c r="E321" s="42"/>
      <c r="F321" s="43"/>
    </row>
    <row r="322" spans="1:6" x14ac:dyDescent="0.25">
      <c r="B322" s="18"/>
      <c r="E322" s="25"/>
      <c r="F322" s="26"/>
    </row>
    <row r="323" spans="1:6" ht="17.399999999999999" x14ac:dyDescent="0.25">
      <c r="A323" s="69" t="s">
        <v>199</v>
      </c>
      <c r="B323" s="69"/>
      <c r="C323" s="69"/>
      <c r="D323" s="69"/>
      <c r="E323" s="69"/>
      <c r="F323" s="69"/>
    </row>
    <row r="324" spans="1:6" x14ac:dyDescent="0.25">
      <c r="B324" s="18"/>
    </row>
    <row r="325" spans="1:6" x14ac:dyDescent="0.25">
      <c r="B325" s="18"/>
    </row>
    <row r="326" spans="1:6" x14ac:dyDescent="0.25">
      <c r="A326" s="59"/>
      <c r="B326" s="10" t="str">
        <f>B3</f>
        <v>PRIPREMNI I DEMONTAŽE</v>
      </c>
      <c r="C326" s="22"/>
      <c r="D326" s="11"/>
      <c r="E326" s="25"/>
      <c r="F326" s="44">
        <f>F42</f>
        <v>0</v>
      </c>
    </row>
    <row r="327" spans="1:6" x14ac:dyDescent="0.25">
      <c r="A327" s="59"/>
      <c r="B327" s="10"/>
      <c r="C327" s="22"/>
      <c r="D327" s="11"/>
      <c r="E327" s="25"/>
      <c r="F327" s="31"/>
    </row>
    <row r="328" spans="1:6" x14ac:dyDescent="0.25">
      <c r="A328" s="59"/>
      <c r="B328" s="10" t="str">
        <f>B49</f>
        <v>GRAĐEVINSKO OBRTNIČKI RADOVI</v>
      </c>
      <c r="C328" s="22"/>
      <c r="D328" s="11"/>
      <c r="E328" s="25"/>
      <c r="F328" s="44">
        <f>F223</f>
        <v>0</v>
      </c>
    </row>
    <row r="329" spans="1:6" x14ac:dyDescent="0.25">
      <c r="A329" s="59"/>
      <c r="B329" s="10"/>
      <c r="C329" s="22"/>
      <c r="D329" s="11"/>
      <c r="E329" s="25"/>
      <c r="F329" s="31"/>
    </row>
    <row r="330" spans="1:6" x14ac:dyDescent="0.25">
      <c r="A330" s="59"/>
      <c r="B330" s="10" t="str">
        <f>B231</f>
        <v>ELEKTROINSTALACIJE</v>
      </c>
      <c r="C330" s="22"/>
      <c r="D330" s="11"/>
      <c r="E330" s="25"/>
      <c r="F330" s="44">
        <f>F315</f>
        <v>0</v>
      </c>
    </row>
    <row r="331" spans="1:6" x14ac:dyDescent="0.25">
      <c r="A331" s="59"/>
      <c r="B331" s="10"/>
      <c r="C331" s="22"/>
      <c r="D331" s="11"/>
      <c r="E331" s="45"/>
      <c r="F331" s="32"/>
    </row>
    <row r="332" spans="1:6" x14ac:dyDescent="0.25">
      <c r="A332" s="52"/>
      <c r="B332" s="24"/>
      <c r="C332" s="13"/>
      <c r="D332" s="14"/>
      <c r="E332" s="25"/>
      <c r="F332" s="28"/>
    </row>
    <row r="333" spans="1:6" x14ac:dyDescent="0.25">
      <c r="A333" s="53"/>
      <c r="B333" s="21" t="s">
        <v>21</v>
      </c>
      <c r="C333" s="15"/>
      <c r="D333" s="16"/>
      <c r="E333" s="45"/>
      <c r="F333" s="45">
        <f>F326+F328+F330</f>
        <v>0</v>
      </c>
    </row>
    <row r="334" spans="1:6" x14ac:dyDescent="0.25">
      <c r="B334" s="10"/>
      <c r="E334" s="25"/>
      <c r="F334" s="26"/>
    </row>
    <row r="335" spans="1:6" x14ac:dyDescent="0.25">
      <c r="A335" s="53"/>
      <c r="B335" s="21" t="s">
        <v>25</v>
      </c>
      <c r="C335" s="15"/>
      <c r="D335" s="16"/>
      <c r="E335" s="45"/>
      <c r="F335" s="45">
        <f>0.25*F333</f>
        <v>0</v>
      </c>
    </row>
    <row r="336" spans="1:6" x14ac:dyDescent="0.25">
      <c r="B336" s="10"/>
      <c r="E336" s="25"/>
      <c r="F336" s="26"/>
    </row>
    <row r="337" spans="1:6" x14ac:dyDescent="0.25">
      <c r="A337" s="53"/>
      <c r="B337" s="21" t="s">
        <v>22</v>
      </c>
      <c r="C337" s="15"/>
      <c r="D337" s="16"/>
      <c r="E337" s="45"/>
      <c r="F337" s="45">
        <f>F333+F335</f>
        <v>0</v>
      </c>
    </row>
    <row r="338" spans="1:6" x14ac:dyDescent="0.25">
      <c r="B338" s="18"/>
    </row>
    <row r="339" spans="1:6" x14ac:dyDescent="0.25">
      <c r="B339" s="18"/>
    </row>
    <row r="340" spans="1:6" x14ac:dyDescent="0.25">
      <c r="B340" s="18"/>
    </row>
    <row r="341" spans="1:6" x14ac:dyDescent="0.25">
      <c r="B341" s="34" t="s">
        <v>200</v>
      </c>
    </row>
    <row r="342" spans="1:6" x14ac:dyDescent="0.25">
      <c r="B342" s="18"/>
    </row>
    <row r="343" spans="1:6" x14ac:dyDescent="0.25">
      <c r="B343" s="18"/>
    </row>
    <row r="344" spans="1:6" x14ac:dyDescent="0.25">
      <c r="B344" s="18"/>
    </row>
    <row r="345" spans="1:6" x14ac:dyDescent="0.25">
      <c r="B345" s="18"/>
    </row>
    <row r="346" spans="1:6" x14ac:dyDescent="0.25">
      <c r="B346" s="18"/>
    </row>
    <row r="347" spans="1:6" x14ac:dyDescent="0.25">
      <c r="B347" s="18"/>
    </row>
    <row r="348" spans="1:6" x14ac:dyDescent="0.25">
      <c r="B348" s="20"/>
      <c r="D348" s="67" t="s">
        <v>5</v>
      </c>
      <c r="E348" s="67"/>
      <c r="F348" s="67"/>
    </row>
    <row r="349" spans="1:6" x14ac:dyDescent="0.25">
      <c r="B349" s="20"/>
    </row>
    <row r="350" spans="1:6" x14ac:dyDescent="0.25">
      <c r="B350" s="18"/>
      <c r="D350" s="16"/>
      <c r="E350" s="16"/>
      <c r="F350" s="17"/>
    </row>
    <row r="351" spans="1:6" x14ac:dyDescent="0.25">
      <c r="D351" s="68" t="s">
        <v>27</v>
      </c>
      <c r="E351" s="68"/>
      <c r="F351" s="68"/>
    </row>
  </sheetData>
  <sheetProtection selectLockedCells="1" selectUnlockedCells="1"/>
  <mergeCells count="4">
    <mergeCell ref="A1:F1"/>
    <mergeCell ref="D348:F348"/>
    <mergeCell ref="D351:F351"/>
    <mergeCell ref="A323:F323"/>
  </mergeCells>
  <pageMargins left="0.51181102362204722"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Hala nova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B</dc:creator>
  <cp:lastModifiedBy>Siniša Smiljanić</cp:lastModifiedBy>
  <cp:lastPrinted>2023-06-19T11:34:36Z</cp:lastPrinted>
  <dcterms:created xsi:type="dcterms:W3CDTF">2000-07-27T22:23:01Z</dcterms:created>
  <dcterms:modified xsi:type="dcterms:W3CDTF">2023-12-08T10:17:25Z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TC062071001050</vt:lpwstr>
  </property>
</Properties>
</file>