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la\OneDrive\Documents\INNOVATION NORWAY STARCO\IN final\works\"/>
    </mc:Choice>
  </mc:AlternateContent>
  <bookViews>
    <workbookView xWindow="0" yWindow="0" windowWidth="23040" windowHeight="9072"/>
  </bookViews>
  <sheets>
    <sheet name="Hala nova" sheetId="3" r:id="rId1"/>
  </sheets>
  <calcPr calcId="162913"/>
</workbook>
</file>

<file path=xl/calcChain.xml><?xml version="1.0" encoding="utf-8"?>
<calcChain xmlns="http://schemas.openxmlformats.org/spreadsheetml/2006/main">
  <c r="B145" i="3" l="1"/>
  <c r="F122" i="3"/>
  <c r="F121" i="3"/>
  <c r="F115" i="3"/>
  <c r="F114" i="3"/>
  <c r="F124" i="3" l="1"/>
  <c r="F145" i="3" s="1"/>
  <c r="F73" i="3" l="1"/>
  <c r="F72" i="3"/>
  <c r="F71" i="3"/>
  <c r="F69" i="3"/>
  <c r="F53" i="3"/>
  <c r="F51" i="3"/>
  <c r="F26" i="3"/>
  <c r="B143" i="3"/>
  <c r="B141" i="3"/>
  <c r="B139" i="3"/>
  <c r="B137" i="3"/>
  <c r="B135" i="3"/>
  <c r="F104" i="3"/>
  <c r="F101" i="3"/>
  <c r="F98" i="3"/>
  <c r="F94" i="3"/>
  <c r="F85" i="3"/>
  <c r="F81" i="3"/>
  <c r="F77" i="3"/>
  <c r="F70" i="3"/>
  <c r="F68" i="3"/>
  <c r="F64" i="3"/>
  <c r="F48" i="3"/>
  <c r="F46" i="3"/>
  <c r="F42" i="3"/>
  <c r="F40" i="3"/>
  <c r="F30" i="3"/>
  <c r="F22" i="3"/>
  <c r="F13" i="3"/>
  <c r="F8" i="3"/>
  <c r="F108" i="3" l="1"/>
  <c r="E143" i="3" s="1"/>
  <c r="F89" i="3"/>
  <c r="E141" i="3" s="1"/>
  <c r="F15" i="3"/>
  <c r="E135" i="3" s="1"/>
  <c r="F56" i="3"/>
  <c r="E139" i="3" s="1"/>
  <c r="F34" i="3"/>
  <c r="E137" i="3" s="1"/>
  <c r="E148" i="3" l="1"/>
  <c r="E150" i="3" s="1"/>
  <c r="E152" i="3" s="1"/>
</calcChain>
</file>

<file path=xl/sharedStrings.xml><?xml version="1.0" encoding="utf-8"?>
<sst xmlns="http://schemas.openxmlformats.org/spreadsheetml/2006/main" count="104" uniqueCount="79">
  <si>
    <t>R.br.</t>
  </si>
  <si>
    <t>Opis</t>
  </si>
  <si>
    <t>Količina</t>
  </si>
  <si>
    <t>Jedinična cijena</t>
  </si>
  <si>
    <t xml:space="preserve">Ukupno </t>
  </si>
  <si>
    <t>SASTAVIO:</t>
  </si>
  <si>
    <t>Aleksandar Belić, dipl.ing.građ.</t>
  </si>
  <si>
    <t>Jedinica mjere</t>
  </si>
  <si>
    <t>m</t>
  </si>
  <si>
    <t>m2</t>
  </si>
  <si>
    <t>m3</t>
  </si>
  <si>
    <t>- beton</t>
  </si>
  <si>
    <t>kg</t>
  </si>
  <si>
    <t>1. PRIPREMNI RADOVI</t>
  </si>
  <si>
    <t>1.1.</t>
  </si>
  <si>
    <t xml:space="preserve">Iskolčenje građevine s kontrolom iskolčenja (osno i visinski) tijekom izvođenja radova. </t>
  </si>
  <si>
    <t>Obračun po m2 iskolčene građevine</t>
  </si>
  <si>
    <t>1.2.</t>
  </si>
  <si>
    <t>UKUPNO PRIPREMNI RADOVI</t>
  </si>
  <si>
    <t>2. ZEMLJANI RADOVI</t>
  </si>
  <si>
    <t>2.1.</t>
  </si>
  <si>
    <t>2.2.</t>
  </si>
  <si>
    <t>2.3.</t>
  </si>
  <si>
    <t>UKUPNO ZEMLJANI RADOVI</t>
  </si>
  <si>
    <t>6.1.</t>
  </si>
  <si>
    <t>kom</t>
  </si>
  <si>
    <t>6.2.</t>
  </si>
  <si>
    <t>UKUPNO MONTAŽERSKI RADOVI</t>
  </si>
  <si>
    <t>Obračun po m3 ugrađenog i zbijenog sloja kamena.</t>
  </si>
  <si>
    <t>- armatura rebrasta (B500)</t>
  </si>
  <si>
    <t>Betoniranje podne ploče debljine 20 cm betonom klase C25/30 s obradom podne površne zaglađivanjem.</t>
  </si>
  <si>
    <t>3. BETONSKI I ARMIRANO-BETONSKI RADOVI</t>
  </si>
  <si>
    <t>UKUPNO BETONSKI RADOVI</t>
  </si>
  <si>
    <t>4. MONTAŽERSKI RADOVI</t>
  </si>
  <si>
    <t>Nabava materijala, izrada i ugradnja anker stopa od čelika kvalitete S355J2. Anker ploča dimenzije 400/400/10 s ankerima 4xØ20 l = 400</t>
  </si>
  <si>
    <t xml:space="preserve">HALA 1 </t>
  </si>
  <si>
    <t>Nabava, dobava i ugradnja električnih rolo vrata u boji po izboru investitora dimenzije otvora 4,00 x 4,00 m. Obračun po koma ugrađenih vrata</t>
  </si>
  <si>
    <t>Nabava, dobava i ugradnja ulaznih/protupožarnih/ PVC vrata dimenzije 100x220 cm. Obračun po kom</t>
  </si>
  <si>
    <t>Nabava materijala i izrada opšavnog lima RŠ 60-80 cm na spojevima krovova hala s postojećim građevinama. Obračun po m.</t>
  </si>
  <si>
    <t xml:space="preserve">Izrada završnog opšava zabatnih zidova hala pocinčanim limom u boji po izboru investitora, RŠ do 50 cm. Obračun po m </t>
  </si>
  <si>
    <t>Izrada i postavljanje limenih oluka i olučnih cijevi RŠ do 50 cm s spajanjem na postojeću kanalizacijsku mrežu. Obračun po m</t>
  </si>
  <si>
    <t>Nabava i ugradnja olučnih koljena i spojeva s kanalizacijom.  Obračun po kom</t>
  </si>
  <si>
    <t>R E K A P I T U L  A C  I  J A</t>
  </si>
  <si>
    <t>UKUPNO:</t>
  </si>
  <si>
    <t>SVEUKUPNO</t>
  </si>
  <si>
    <t>Strojno rezanje i ukalanjanje postojeće betonske podleoge s utovaro uklonjenog materijala i odvozom na gradilišnu deponiju</t>
  </si>
  <si>
    <t>Obračun po m3 uklonjenog betona</t>
  </si>
  <si>
    <t xml:space="preserve">Strojni i ručni iskop zemljanog materijala B i C kategorije za temelje građevine do projektom određene kote dubine iskopa s utovarom iskopanog materijala u kamion i odvozom na gradilišnu deponiju. Prosječna dubina iskopa do 1,30 m. Iskop temeljne trake uz postojeći objekt vršiti u kampadama. </t>
  </si>
  <si>
    <t>Obračun po m3 iskopanog i odveženog  materijala.</t>
  </si>
  <si>
    <t>Strojni i ručni iskop zemljanog materijala B i C kategorije za tampon podne ploče građevine do projektom određene kote dubine iskopa s utovarom iskopanog materijala u kamion i odvozom na gradilišnu deponiju. Prosječna dubina iskopa do 0,30 m.</t>
  </si>
  <si>
    <t xml:space="preserve">Dobava i ugradnja kamena frakcije 0-32 mm kao tampon sloja podne ploče s mehaničkim zbijanjem. </t>
  </si>
  <si>
    <t>Dobava i ugradnja betona klase C25/30 u temeljne grede konstrukcije hala. Betoniranje u zemlji</t>
  </si>
  <si>
    <t>- armaturna mreža (MAG Q335) - dvoslojna</t>
  </si>
  <si>
    <t>- oplata daščana jednostrana</t>
  </si>
  <si>
    <t>3.</t>
  </si>
  <si>
    <t>Dobava materijala i izrada dilatacijske reške od ekstrudiranog polistirena na spoju dva građevinska objekta, visine do 0,30 cm. Obračun po m</t>
  </si>
  <si>
    <t>Obračun po komadu ugrađene anker stope.                 (12,50 kg/kom)</t>
  </si>
  <si>
    <t>Montaža okvira čelične hale koja se sastoji od  čeličnih nosča HEB 260 i HEB 180,  čeličnih greda IPE 330 i IPE 160 sve kvalitete S355J2. Spoj čelične grede s čeličnim stupovima izvodi se vijcima kvalitete 8.8. Sve elemente i spojna sredstva na gradilištu dobavlja Investitor. Cijenom obuhvatiti unutrašnji transport čeličnih elemenata (vertikalno i horizontalno), montažu konstrukcije na postavljene anker ploče u varenoj izvedbi, skele, podupore i zaštitne mreže. Sve radove izvesti sukladno pravilima struke uz osiguranu kontrolu izrade konstrukcije uz punu primjenu mjera zaštit na radu na visini. Obračun po kg montirane konstrukcije.</t>
  </si>
  <si>
    <t>HEB 260</t>
  </si>
  <si>
    <t>HEB 180</t>
  </si>
  <si>
    <t>IPE 330</t>
  </si>
  <si>
    <t>IPE 160</t>
  </si>
  <si>
    <t>160/80/4,5</t>
  </si>
  <si>
    <t>spreg (fi24 mm)</t>
  </si>
  <si>
    <t>Nabava, dobava i montaža  IZO panela s ispunom od pliuretanske pjene debljine 120 mm u boji po izboru investitora</t>
  </si>
  <si>
    <t>5. LIMARSKI RADOVI</t>
  </si>
  <si>
    <t>UKUPNO LIMARSKI RADOVI</t>
  </si>
  <si>
    <t>Dobava i montaža kvalitetnih tlačnih PPR vodovodnih cijevi (za radni tlak od 10 bara) za sanitarnu pitku vodu bez propuštanja na spojevima i pada tlaka na manometru (za hladnu i toplu sanitarnu vodu,cirkulacijskog voda), zajedno sa pripadajućim spojnim elementima - fitinzima, brtvenim materijalom, zidnim pločama, učvršćenjima i zavješenjima, te kvalitetnom odgovarajućom standardnom izolacijom s pripadajućim spojnim elementima - fitinzima (prilagođenim ventilima) i odgovarajućom izolacijom, uz obavezan atest cijevi i spoja.</t>
  </si>
  <si>
    <t>6. VODOVOD I KANALIZACIJA</t>
  </si>
  <si>
    <t>DN 20mm - Ø25mm</t>
  </si>
  <si>
    <t>m'</t>
  </si>
  <si>
    <t>DN 25mm - Ø32mm</t>
  </si>
  <si>
    <t>Nabava, doprema i ugradnja PVC cijevi  obodne čvrstoće SN-8, za vanjsku odvodnju. Stavka obuhvaća ugradnju  cijevi sa svim potrebni spojnim i montažnim materijalom.</t>
  </si>
  <si>
    <t>Ø110 mm (DN100)</t>
  </si>
  <si>
    <t>Ø160 mm (DN150)</t>
  </si>
  <si>
    <t>UKUPNO VODOVOD I KANALIZACIJA</t>
  </si>
  <si>
    <t>U Belom Manastiru, lipanj 2023. godine</t>
  </si>
  <si>
    <t>PDV</t>
  </si>
  <si>
    <t>Napomena: Nije dopušteno mijenjati OPIS niti JEDINICU MJERE niti KOLIČINU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</si>
</sst>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n_-;\-* #,##0.00\ _k_n_-;_-* &quot;-&quot;??\ _k_n_-;_-@_-"/>
  </numFmts>
  <fonts count="12" x14ac:knownFonts="1">
    <font>
      <sz val="10"/>
      <name val="Arial"/>
      <charset val="238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charset val="238"/>
    </font>
    <font>
      <sz val="12"/>
      <name val="Arial"/>
      <family val="2"/>
      <charset val="238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4" fontId="10" fillId="0" borderId="0"/>
  </cellStyleXfs>
  <cellXfs count="79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4" fontId="0" fillId="0" borderId="0" xfId="0" applyNumberFormat="1"/>
    <xf numFmtId="4" fontId="4" fillId="0" borderId="0" xfId="0" applyNumberFormat="1" applyFont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4" fontId="4" fillId="0" borderId="0" xfId="0" applyNumberFormat="1" applyFont="1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4" fontId="3" fillId="0" borderId="0" xfId="0" applyNumberFormat="1" applyFont="1" applyBorder="1"/>
    <xf numFmtId="0" fontId="0" fillId="0" borderId="2" xfId="0" applyBorder="1" applyAlignment="1">
      <alignment horizontal="center" vertical="top"/>
    </xf>
    <xf numFmtId="0" fontId="0" fillId="0" borderId="2" xfId="0" quotePrefix="1" applyBorder="1" applyAlignment="1">
      <alignment vertical="top" wrapText="1"/>
    </xf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/>
    </xf>
    <xf numFmtId="4" fontId="0" fillId="0" borderId="3" xfId="0" applyNumberFormat="1" applyBorder="1"/>
    <xf numFmtId="4" fontId="4" fillId="0" borderId="3" xfId="0" applyNumberFormat="1" applyFont="1" applyBorder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quotePrefix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14" fontId="7" fillId="0" borderId="0" xfId="0" applyNumberFormat="1" applyFont="1" applyBorder="1" applyAlignment="1">
      <alignment horizontal="center" vertical="top"/>
    </xf>
    <xf numFmtId="4" fontId="7" fillId="0" borderId="0" xfId="4" applyFont="1" applyBorder="1" applyAlignment="1">
      <alignment vertical="top" wrapText="1"/>
    </xf>
    <xf numFmtId="0" fontId="7" fillId="0" borderId="0" xfId="4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4" fontId="7" fillId="0" borderId="0" xfId="3" applyNumberFormat="1" applyFont="1" applyBorder="1" applyAlignment="1">
      <alignment horizontal="right" wrapText="1"/>
    </xf>
    <xf numFmtId="0" fontId="7" fillId="0" borderId="0" xfId="0" applyFont="1" applyBorder="1" applyAlignment="1">
      <alignment horizontal="justify" vertical="top"/>
    </xf>
    <xf numFmtId="49" fontId="7" fillId="0" borderId="0" xfId="4" applyNumberFormat="1" applyFont="1" applyBorder="1" applyAlignment="1">
      <alignment horizontal="center" vertical="top" wrapText="1"/>
    </xf>
    <xf numFmtId="0" fontId="7" fillId="0" borderId="0" xfId="4" applyNumberFormat="1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4" fontId="0" fillId="0" borderId="0" xfId="0" applyNumberFormat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4" fontId="0" fillId="2" borderId="0" xfId="0" applyNumberFormat="1" applyFill="1"/>
    <xf numFmtId="4" fontId="4" fillId="2" borderId="0" xfId="0" applyNumberFormat="1" applyFont="1" applyFill="1"/>
    <xf numFmtId="4" fontId="4" fillId="2" borderId="0" xfId="0" applyNumberFormat="1" applyFont="1" applyFill="1" applyBorder="1"/>
    <xf numFmtId="4" fontId="0" fillId="2" borderId="0" xfId="0" applyNumberFormat="1" applyFill="1" applyBorder="1"/>
    <xf numFmtId="4" fontId="0" fillId="2" borderId="2" xfId="0" applyNumberFormat="1" applyFill="1" applyBorder="1"/>
    <xf numFmtId="4" fontId="4" fillId="2" borderId="2" xfId="0" applyNumberFormat="1" applyFont="1" applyFill="1" applyBorder="1"/>
    <xf numFmtId="4" fontId="0" fillId="2" borderId="3" xfId="0" applyNumberFormat="1" applyFill="1" applyBorder="1"/>
    <xf numFmtId="4" fontId="5" fillId="2" borderId="3" xfId="0" applyNumberFormat="1" applyFont="1" applyFill="1" applyBorder="1"/>
    <xf numFmtId="4" fontId="0" fillId="2" borderId="0" xfId="0" applyNumberFormat="1" applyFill="1" applyBorder="1" applyAlignment="1">
      <alignment horizont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7" fillId="2" borderId="0" xfId="3" applyNumberFormat="1" applyFont="1" applyFill="1" applyBorder="1" applyAlignment="1" applyProtection="1">
      <alignment horizontal="right" wrapText="1"/>
      <protection locked="0"/>
    </xf>
    <xf numFmtId="4" fontId="7" fillId="2" borderId="0" xfId="0" applyNumberFormat="1" applyFont="1" applyFill="1" applyBorder="1" applyAlignment="1">
      <alignment horizontal="right" wrapText="1"/>
    </xf>
    <xf numFmtId="4" fontId="3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4" fontId="5" fillId="2" borderId="0" xfId="0" applyNumberFormat="1" applyFont="1" applyFill="1"/>
    <xf numFmtId="4" fontId="3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11" fillId="0" borderId="0" xfId="0" applyFont="1"/>
  </cellXfs>
  <cellStyles count="5">
    <cellStyle name="Comma" xfId="3" builtinId="3"/>
    <cellStyle name="Normal" xfId="0" builtinId="0"/>
    <cellStyle name="Normal 10 2" xfId="4"/>
    <cellStyle name="Obično 2" xfId="1"/>
    <cellStyle name="Obično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tabSelected="1" workbookViewId="0">
      <selection activeCell="H4" sqref="H4"/>
    </sheetView>
  </sheetViews>
  <sheetFormatPr defaultRowHeight="13.2" x14ac:dyDescent="0.25"/>
  <cols>
    <col min="1" max="1" width="4.44140625" style="1" customWidth="1"/>
    <col min="2" max="2" width="44.88671875" style="2" customWidth="1"/>
    <col min="3" max="3" width="8" style="3" customWidth="1"/>
    <col min="4" max="4" width="9.6640625" style="4" customWidth="1"/>
    <col min="5" max="5" width="10.6640625" style="4" customWidth="1"/>
    <col min="6" max="6" width="14.44140625" style="5" customWidth="1"/>
  </cols>
  <sheetData>
    <row r="1" spans="1:8" x14ac:dyDescent="0.25">
      <c r="A1" s="56"/>
      <c r="B1" s="56"/>
      <c r="C1" s="56"/>
      <c r="D1" s="56"/>
      <c r="E1" s="56"/>
      <c r="F1" s="56"/>
    </row>
    <row r="2" spans="1:8" ht="26.4" x14ac:dyDescent="0.25">
      <c r="A2" s="11" t="s">
        <v>0</v>
      </c>
      <c r="B2" s="12" t="s">
        <v>1</v>
      </c>
      <c r="C2" s="13" t="s">
        <v>7</v>
      </c>
      <c r="D2" s="14" t="s">
        <v>2</v>
      </c>
      <c r="E2" s="15" t="s">
        <v>3</v>
      </c>
      <c r="F2" s="16" t="s">
        <v>4</v>
      </c>
      <c r="H2" s="78" t="s">
        <v>78</v>
      </c>
    </row>
    <row r="3" spans="1:8" x14ac:dyDescent="0.25">
      <c r="B3" s="17"/>
      <c r="E3" s="60"/>
      <c r="F3" s="61"/>
    </row>
    <row r="4" spans="1:8" x14ac:dyDescent="0.25">
      <c r="B4" s="17" t="s">
        <v>13</v>
      </c>
      <c r="E4" s="60"/>
      <c r="F4" s="61"/>
    </row>
    <row r="5" spans="1:8" x14ac:dyDescent="0.25">
      <c r="B5" s="17"/>
      <c r="E5" s="60"/>
      <c r="F5" s="61"/>
    </row>
    <row r="6" spans="1:8" ht="26.4" x14ac:dyDescent="0.25">
      <c r="A6" s="1" t="s">
        <v>14</v>
      </c>
      <c r="B6" s="10" t="s">
        <v>15</v>
      </c>
      <c r="E6" s="60"/>
      <c r="F6" s="62"/>
    </row>
    <row r="7" spans="1:8" x14ac:dyDescent="0.25">
      <c r="B7" s="27" t="s">
        <v>16</v>
      </c>
      <c r="C7" s="28"/>
      <c r="E7" s="60"/>
      <c r="F7" s="62"/>
    </row>
    <row r="8" spans="1:8" x14ac:dyDescent="0.25">
      <c r="A8" s="9"/>
      <c r="B8" s="31"/>
      <c r="C8" s="6" t="s">
        <v>9</v>
      </c>
      <c r="D8" s="7">
        <v>100</v>
      </c>
      <c r="E8" s="63"/>
      <c r="F8" s="62">
        <f>D8*E8</f>
        <v>0</v>
      </c>
    </row>
    <row r="9" spans="1:8" x14ac:dyDescent="0.25">
      <c r="A9" s="9"/>
      <c r="B9" s="31"/>
      <c r="C9" s="6"/>
      <c r="D9" s="7"/>
      <c r="E9" s="63"/>
      <c r="F9" s="62"/>
    </row>
    <row r="10" spans="1:8" x14ac:dyDescent="0.25">
      <c r="A10" s="9"/>
      <c r="B10" s="10"/>
      <c r="C10" s="6"/>
      <c r="D10" s="7"/>
      <c r="E10" s="63"/>
      <c r="F10" s="62"/>
    </row>
    <row r="11" spans="1:8" ht="39.6" x14ac:dyDescent="0.25">
      <c r="A11" s="29" t="s">
        <v>17</v>
      </c>
      <c r="B11" s="31" t="s">
        <v>45</v>
      </c>
      <c r="C11" s="6"/>
      <c r="D11" s="7"/>
      <c r="E11" s="63"/>
      <c r="F11" s="62"/>
    </row>
    <row r="12" spans="1:8" x14ac:dyDescent="0.25">
      <c r="A12" s="9"/>
      <c r="B12" s="31" t="s">
        <v>46</v>
      </c>
      <c r="C12" s="32"/>
      <c r="D12" s="7"/>
      <c r="E12" s="63"/>
      <c r="F12" s="62"/>
    </row>
    <row r="13" spans="1:8" x14ac:dyDescent="0.25">
      <c r="A13" s="9"/>
      <c r="B13" s="31"/>
      <c r="C13" s="32" t="s">
        <v>10</v>
      </c>
      <c r="D13" s="7">
        <v>20</v>
      </c>
      <c r="E13" s="63"/>
      <c r="F13" s="62">
        <f>D13*E13</f>
        <v>0</v>
      </c>
    </row>
    <row r="14" spans="1:8" x14ac:dyDescent="0.25">
      <c r="A14" s="19"/>
      <c r="B14" s="20"/>
      <c r="C14" s="21"/>
      <c r="D14" s="22"/>
      <c r="E14" s="64"/>
      <c r="F14" s="65"/>
    </row>
    <row r="15" spans="1:8" x14ac:dyDescent="0.25">
      <c r="A15" s="23"/>
      <c r="B15" s="33" t="s">
        <v>18</v>
      </c>
      <c r="C15" s="24"/>
      <c r="D15" s="25"/>
      <c r="E15" s="66"/>
      <c r="F15" s="67">
        <f>F8+F13</f>
        <v>0</v>
      </c>
    </row>
    <row r="16" spans="1:8" x14ac:dyDescent="0.25">
      <c r="A16" s="9"/>
      <c r="B16" s="10"/>
      <c r="C16" s="6"/>
      <c r="D16" s="7"/>
      <c r="E16" s="63"/>
      <c r="F16" s="62"/>
    </row>
    <row r="17" spans="1:6" x14ac:dyDescent="0.25">
      <c r="B17" s="17" t="s">
        <v>19</v>
      </c>
      <c r="E17" s="60"/>
      <c r="F17" s="61"/>
    </row>
    <row r="18" spans="1:6" x14ac:dyDescent="0.25">
      <c r="A18" s="9"/>
      <c r="B18" s="30"/>
      <c r="C18" s="6"/>
      <c r="D18" s="7"/>
      <c r="E18" s="63"/>
      <c r="F18" s="62"/>
    </row>
    <row r="19" spans="1:6" x14ac:dyDescent="0.25">
      <c r="A19" s="9"/>
      <c r="B19" s="30"/>
      <c r="C19" s="6"/>
      <c r="D19" s="7"/>
      <c r="E19" s="63"/>
      <c r="F19" s="62"/>
    </row>
    <row r="20" spans="1:6" ht="79.2" x14ac:dyDescent="0.25">
      <c r="A20" s="44" t="s">
        <v>20</v>
      </c>
      <c r="B20" s="31" t="s">
        <v>47</v>
      </c>
      <c r="C20" s="6"/>
      <c r="D20" s="7"/>
      <c r="E20" s="63"/>
      <c r="F20" s="62"/>
    </row>
    <row r="21" spans="1:6" x14ac:dyDescent="0.25">
      <c r="A21" s="9"/>
      <c r="B21" s="31" t="s">
        <v>48</v>
      </c>
      <c r="C21" s="6"/>
      <c r="D21" s="7"/>
      <c r="E21" s="63"/>
      <c r="F21" s="62"/>
    </row>
    <row r="22" spans="1:6" x14ac:dyDescent="0.25">
      <c r="A22" s="9"/>
      <c r="B22" s="31"/>
      <c r="C22" s="32" t="s">
        <v>10</v>
      </c>
      <c r="D22" s="7">
        <v>29</v>
      </c>
      <c r="E22" s="63"/>
      <c r="F22" s="62">
        <f>D22*E22</f>
        <v>0</v>
      </c>
    </row>
    <row r="23" spans="1:6" x14ac:dyDescent="0.25">
      <c r="A23" s="9"/>
      <c r="B23" s="30"/>
      <c r="C23" s="6"/>
      <c r="D23" s="7"/>
      <c r="E23" s="63"/>
      <c r="F23" s="62"/>
    </row>
    <row r="24" spans="1:6" ht="79.2" x14ac:dyDescent="0.25">
      <c r="A24" s="44" t="s">
        <v>21</v>
      </c>
      <c r="B24" s="31" t="s">
        <v>49</v>
      </c>
      <c r="C24" s="6"/>
      <c r="D24" s="7"/>
      <c r="E24" s="63"/>
      <c r="F24" s="62"/>
    </row>
    <row r="25" spans="1:6" x14ac:dyDescent="0.25">
      <c r="A25" s="9"/>
      <c r="B25" s="31" t="s">
        <v>48</v>
      </c>
      <c r="C25" s="6"/>
      <c r="D25" s="7"/>
      <c r="E25" s="63"/>
      <c r="F25" s="62"/>
    </row>
    <row r="26" spans="1:6" x14ac:dyDescent="0.25">
      <c r="A26" s="9"/>
      <c r="B26" s="31"/>
      <c r="C26" s="32" t="s">
        <v>10</v>
      </c>
      <c r="D26" s="7">
        <v>30</v>
      </c>
      <c r="E26" s="63"/>
      <c r="F26" s="62">
        <f>D26*E26</f>
        <v>0</v>
      </c>
    </row>
    <row r="27" spans="1:6" x14ac:dyDescent="0.25">
      <c r="A27" s="9"/>
      <c r="B27" s="31"/>
      <c r="C27" s="6"/>
      <c r="D27" s="7"/>
      <c r="E27" s="63"/>
      <c r="F27" s="62"/>
    </row>
    <row r="28" spans="1:6" ht="26.4" x14ac:dyDescent="0.25">
      <c r="A28" s="29" t="s">
        <v>22</v>
      </c>
      <c r="B28" s="31" t="s">
        <v>50</v>
      </c>
      <c r="C28" s="6"/>
      <c r="D28" s="7"/>
      <c r="E28" s="63"/>
      <c r="F28" s="62"/>
    </row>
    <row r="29" spans="1:6" x14ac:dyDescent="0.25">
      <c r="A29" s="29"/>
      <c r="B29" s="31" t="s">
        <v>28</v>
      </c>
      <c r="C29" s="32"/>
      <c r="D29" s="7"/>
      <c r="E29" s="63"/>
      <c r="F29" s="62"/>
    </row>
    <row r="30" spans="1:6" x14ac:dyDescent="0.25">
      <c r="A30" s="9"/>
      <c r="B30" s="31"/>
      <c r="C30" s="32" t="s">
        <v>10</v>
      </c>
      <c r="D30" s="7">
        <v>37.5</v>
      </c>
      <c r="E30" s="63"/>
      <c r="F30" s="62">
        <f>D30*E30</f>
        <v>0</v>
      </c>
    </row>
    <row r="31" spans="1:6" x14ac:dyDescent="0.25">
      <c r="A31" s="9"/>
      <c r="B31" s="30"/>
      <c r="C31" s="6"/>
      <c r="D31" s="7"/>
      <c r="E31" s="63"/>
      <c r="F31" s="62"/>
    </row>
    <row r="32" spans="1:6" x14ac:dyDescent="0.25">
      <c r="A32" s="9"/>
      <c r="B32" s="31"/>
      <c r="C32" s="6"/>
      <c r="D32" s="7"/>
      <c r="E32" s="63"/>
      <c r="F32" s="62"/>
    </row>
    <row r="33" spans="1:6" x14ac:dyDescent="0.25">
      <c r="A33" s="19"/>
      <c r="B33" s="20"/>
      <c r="C33" s="21"/>
      <c r="D33" s="22"/>
      <c r="E33" s="64"/>
      <c r="F33" s="65"/>
    </row>
    <row r="34" spans="1:6" x14ac:dyDescent="0.25">
      <c r="A34" s="23"/>
      <c r="B34" s="33" t="s">
        <v>23</v>
      </c>
      <c r="C34" s="24"/>
      <c r="D34" s="25"/>
      <c r="E34" s="66"/>
      <c r="F34" s="67">
        <f>F22+F26+F30</f>
        <v>0</v>
      </c>
    </row>
    <row r="35" spans="1:6" x14ac:dyDescent="0.25">
      <c r="A35" s="9"/>
      <c r="B35" s="10"/>
      <c r="C35" s="6"/>
      <c r="D35" s="7"/>
      <c r="E35" s="63"/>
      <c r="F35" s="62"/>
    </row>
    <row r="36" spans="1:6" x14ac:dyDescent="0.25">
      <c r="A36" s="9"/>
      <c r="B36" s="17" t="s">
        <v>31</v>
      </c>
      <c r="C36" s="6"/>
      <c r="D36" s="7"/>
      <c r="E36" s="63"/>
      <c r="F36" s="62"/>
    </row>
    <row r="37" spans="1:6" x14ac:dyDescent="0.25">
      <c r="A37" s="9"/>
      <c r="B37" s="10"/>
      <c r="C37" s="6"/>
      <c r="D37" s="7"/>
      <c r="E37" s="63"/>
      <c r="F37" s="62"/>
    </row>
    <row r="38" spans="1:6" ht="26.4" x14ac:dyDescent="0.25">
      <c r="A38" s="29">
        <v>1</v>
      </c>
      <c r="B38" s="31" t="s">
        <v>51</v>
      </c>
      <c r="C38" s="6"/>
      <c r="D38" s="7"/>
      <c r="E38" s="63"/>
      <c r="F38" s="62"/>
    </row>
    <row r="39" spans="1:6" x14ac:dyDescent="0.25">
      <c r="A39" s="9"/>
      <c r="B39" s="30" t="s">
        <v>11</v>
      </c>
      <c r="C39" s="6"/>
      <c r="D39" s="7"/>
      <c r="E39" s="63"/>
      <c r="F39" s="62"/>
    </row>
    <row r="40" spans="1:6" x14ac:dyDescent="0.25">
      <c r="B40" s="10"/>
      <c r="C40" s="28" t="s">
        <v>10</v>
      </c>
      <c r="D40" s="4">
        <v>29</v>
      </c>
      <c r="E40" s="60"/>
      <c r="F40" s="61">
        <f>D40*E40</f>
        <v>0</v>
      </c>
    </row>
    <row r="41" spans="1:6" x14ac:dyDescent="0.25">
      <c r="B41" s="36" t="s">
        <v>29</v>
      </c>
      <c r="E41" s="60"/>
      <c r="F41" s="61"/>
    </row>
    <row r="42" spans="1:6" x14ac:dyDescent="0.25">
      <c r="A42" s="9"/>
      <c r="B42" s="10"/>
      <c r="C42" s="28" t="s">
        <v>12</v>
      </c>
      <c r="D42" s="4">
        <v>675</v>
      </c>
      <c r="E42" s="60"/>
      <c r="F42" s="61">
        <f>D42*E42</f>
        <v>0</v>
      </c>
    </row>
    <row r="43" spans="1:6" x14ac:dyDescent="0.25">
      <c r="B43" s="27"/>
      <c r="E43" s="60"/>
      <c r="F43" s="61"/>
    </row>
    <row r="44" spans="1:6" ht="39.6" x14ac:dyDescent="0.25">
      <c r="A44" s="1">
        <v>2</v>
      </c>
      <c r="B44" s="27" t="s">
        <v>30</v>
      </c>
      <c r="E44" s="60"/>
      <c r="F44" s="61"/>
    </row>
    <row r="45" spans="1:6" x14ac:dyDescent="0.25">
      <c r="B45" s="30" t="s">
        <v>11</v>
      </c>
      <c r="C45" s="6"/>
      <c r="D45" s="7"/>
      <c r="E45" s="63"/>
      <c r="F45" s="62"/>
    </row>
    <row r="46" spans="1:6" x14ac:dyDescent="0.25">
      <c r="B46" s="10"/>
      <c r="C46" s="28" t="s">
        <v>10</v>
      </c>
      <c r="D46" s="4">
        <v>320</v>
      </c>
      <c r="E46" s="60"/>
      <c r="F46" s="61">
        <f>D46*E46</f>
        <v>0</v>
      </c>
    </row>
    <row r="47" spans="1:6" x14ac:dyDescent="0.25">
      <c r="B47" s="30" t="s">
        <v>52</v>
      </c>
      <c r="C47" s="6"/>
      <c r="D47" s="7"/>
      <c r="E47" s="63"/>
      <c r="F47" s="62"/>
    </row>
    <row r="48" spans="1:6" x14ac:dyDescent="0.25">
      <c r="B48" s="10"/>
      <c r="C48" s="28" t="s">
        <v>12</v>
      </c>
      <c r="D48" s="4">
        <v>6200</v>
      </c>
      <c r="E48" s="60"/>
      <c r="F48" s="61">
        <f>D48*E48</f>
        <v>0</v>
      </c>
    </row>
    <row r="49" spans="1:6" x14ac:dyDescent="0.25">
      <c r="B49" s="10"/>
      <c r="C49" s="28"/>
      <c r="E49" s="60"/>
      <c r="F49" s="61"/>
    </row>
    <row r="50" spans="1:6" x14ac:dyDescent="0.25">
      <c r="B50" s="30" t="s">
        <v>53</v>
      </c>
      <c r="C50" s="6"/>
      <c r="D50" s="7"/>
      <c r="E50" s="63"/>
      <c r="F50" s="62"/>
    </row>
    <row r="51" spans="1:6" x14ac:dyDescent="0.25">
      <c r="B51" s="10"/>
      <c r="C51" s="28" t="s">
        <v>9</v>
      </c>
      <c r="D51" s="4">
        <v>9</v>
      </c>
      <c r="E51" s="60"/>
      <c r="F51" s="61">
        <f>D51*E51</f>
        <v>0</v>
      </c>
    </row>
    <row r="52" spans="1:6" x14ac:dyDescent="0.25">
      <c r="B52" s="10"/>
      <c r="C52" s="28"/>
      <c r="E52" s="60"/>
      <c r="F52" s="61"/>
    </row>
    <row r="53" spans="1:6" ht="39.6" x14ac:dyDescent="0.25">
      <c r="A53" s="1" t="s">
        <v>54</v>
      </c>
      <c r="B53" s="10" t="s">
        <v>55</v>
      </c>
      <c r="C53" s="28" t="s">
        <v>8</v>
      </c>
      <c r="D53" s="4">
        <v>16.25</v>
      </c>
      <c r="E53" s="60"/>
      <c r="F53" s="61">
        <f>D53*E53</f>
        <v>0</v>
      </c>
    </row>
    <row r="54" spans="1:6" x14ac:dyDescent="0.25">
      <c r="B54" s="10"/>
      <c r="C54" s="28"/>
      <c r="E54" s="60"/>
      <c r="F54" s="61"/>
    </row>
    <row r="55" spans="1:6" x14ac:dyDescent="0.25">
      <c r="A55" s="19"/>
      <c r="B55" s="20"/>
      <c r="C55" s="21"/>
      <c r="D55" s="22"/>
      <c r="E55" s="64"/>
      <c r="F55" s="65"/>
    </row>
    <row r="56" spans="1:6" x14ac:dyDescent="0.25">
      <c r="A56" s="23"/>
      <c r="B56" s="33" t="s">
        <v>32</v>
      </c>
      <c r="C56" s="24"/>
      <c r="D56" s="25"/>
      <c r="E56" s="66"/>
      <c r="F56" s="67">
        <f>F40+F42+F46+F48+F51+F53</f>
        <v>0</v>
      </c>
    </row>
    <row r="57" spans="1:6" x14ac:dyDescent="0.25">
      <c r="A57" s="9"/>
      <c r="B57" s="10"/>
      <c r="C57" s="6"/>
      <c r="D57" s="7"/>
      <c r="E57" s="63"/>
      <c r="F57" s="62"/>
    </row>
    <row r="58" spans="1:6" x14ac:dyDescent="0.25">
      <c r="B58" s="27"/>
      <c r="E58" s="60"/>
      <c r="F58" s="61"/>
    </row>
    <row r="59" spans="1:6" x14ac:dyDescent="0.25">
      <c r="B59" s="17" t="s">
        <v>33</v>
      </c>
      <c r="E59" s="60"/>
      <c r="F59" s="61"/>
    </row>
    <row r="60" spans="1:6" x14ac:dyDescent="0.25">
      <c r="B60" s="17"/>
      <c r="E60" s="60"/>
      <c r="F60" s="61"/>
    </row>
    <row r="61" spans="1:6" x14ac:dyDescent="0.25">
      <c r="B61" s="27"/>
      <c r="E61" s="60"/>
      <c r="F61" s="61"/>
    </row>
    <row r="62" spans="1:6" ht="39.6" x14ac:dyDescent="0.25">
      <c r="A62" s="34">
        <v>1</v>
      </c>
      <c r="B62" s="27" t="s">
        <v>34</v>
      </c>
      <c r="E62" s="60"/>
      <c r="F62" s="61"/>
    </row>
    <row r="63" spans="1:6" ht="26.4" x14ac:dyDescent="0.25">
      <c r="B63" s="27" t="s">
        <v>56</v>
      </c>
      <c r="C63" s="28"/>
      <c r="E63" s="60"/>
      <c r="F63" s="61"/>
    </row>
    <row r="64" spans="1:6" x14ac:dyDescent="0.25">
      <c r="B64" s="10"/>
      <c r="C64" s="28" t="s">
        <v>12</v>
      </c>
      <c r="D64" s="4">
        <v>100</v>
      </c>
      <c r="E64" s="60"/>
      <c r="F64" s="61">
        <f>D64*E64</f>
        <v>0</v>
      </c>
    </row>
    <row r="65" spans="1:6" x14ac:dyDescent="0.25">
      <c r="B65" s="27"/>
      <c r="E65" s="60"/>
      <c r="F65" s="61"/>
    </row>
    <row r="66" spans="1:6" x14ac:dyDescent="0.25">
      <c r="A66" s="9"/>
      <c r="B66" s="38"/>
      <c r="C66" s="39"/>
      <c r="D66" s="40"/>
      <c r="E66" s="68"/>
      <c r="F66" s="69"/>
    </row>
    <row r="67" spans="1:6" ht="171.6" x14ac:dyDescent="0.25">
      <c r="A67" s="34">
        <v>2</v>
      </c>
      <c r="B67" s="27" t="s">
        <v>57</v>
      </c>
      <c r="E67" s="60"/>
      <c r="F67" s="61"/>
    </row>
    <row r="68" spans="1:6" x14ac:dyDescent="0.25">
      <c r="A68" s="34"/>
      <c r="B68" s="10" t="s">
        <v>58</v>
      </c>
      <c r="C68" s="28" t="s">
        <v>12</v>
      </c>
      <c r="D68" s="4">
        <v>3425</v>
      </c>
      <c r="E68" s="60"/>
      <c r="F68" s="61">
        <f t="shared" ref="F68:F73" si="0">D68*E68</f>
        <v>0</v>
      </c>
    </row>
    <row r="69" spans="1:6" x14ac:dyDescent="0.25">
      <c r="A69" s="34"/>
      <c r="B69" s="10" t="s">
        <v>59</v>
      </c>
      <c r="C69" s="28" t="s">
        <v>12</v>
      </c>
      <c r="D69" s="4">
        <v>475</v>
      </c>
      <c r="E69" s="60"/>
      <c r="F69" s="61">
        <f t="shared" si="0"/>
        <v>0</v>
      </c>
    </row>
    <row r="70" spans="1:6" x14ac:dyDescent="0.25">
      <c r="B70" s="10" t="s">
        <v>60</v>
      </c>
      <c r="C70" s="28" t="s">
        <v>12</v>
      </c>
      <c r="D70" s="4">
        <v>1280</v>
      </c>
      <c r="E70" s="60"/>
      <c r="F70" s="61">
        <f t="shared" si="0"/>
        <v>0</v>
      </c>
    </row>
    <row r="71" spans="1:6" x14ac:dyDescent="0.25">
      <c r="B71" s="10" t="s">
        <v>61</v>
      </c>
      <c r="C71" s="28" t="s">
        <v>12</v>
      </c>
      <c r="D71" s="4">
        <v>985</v>
      </c>
      <c r="E71" s="60"/>
      <c r="F71" s="61">
        <f t="shared" si="0"/>
        <v>0</v>
      </c>
    </row>
    <row r="72" spans="1:6" x14ac:dyDescent="0.25">
      <c r="B72" s="10" t="s">
        <v>62</v>
      </c>
      <c r="C72" s="28" t="s">
        <v>12</v>
      </c>
      <c r="D72" s="4">
        <v>1945</v>
      </c>
      <c r="E72" s="60"/>
      <c r="F72" s="61">
        <f t="shared" si="0"/>
        <v>0</v>
      </c>
    </row>
    <row r="73" spans="1:6" x14ac:dyDescent="0.25">
      <c r="B73" s="10" t="s">
        <v>63</v>
      </c>
      <c r="C73" s="28" t="s">
        <v>12</v>
      </c>
      <c r="D73" s="4">
        <v>305</v>
      </c>
      <c r="E73" s="60"/>
      <c r="F73" s="61">
        <f t="shared" si="0"/>
        <v>0</v>
      </c>
    </row>
    <row r="74" spans="1:6" x14ac:dyDescent="0.25">
      <c r="E74" s="60"/>
      <c r="F74" s="61"/>
    </row>
    <row r="75" spans="1:6" x14ac:dyDescent="0.25">
      <c r="E75" s="60"/>
      <c r="F75" s="61"/>
    </row>
    <row r="76" spans="1:6" ht="39.6" x14ac:dyDescent="0.25">
      <c r="A76" s="34">
        <v>3</v>
      </c>
      <c r="B76" s="27" t="s">
        <v>64</v>
      </c>
      <c r="C76" s="28"/>
      <c r="E76" s="60"/>
      <c r="F76" s="61"/>
    </row>
    <row r="77" spans="1:6" x14ac:dyDescent="0.25">
      <c r="B77" s="10"/>
      <c r="C77" s="28" t="s">
        <v>9</v>
      </c>
      <c r="D77" s="4">
        <v>135</v>
      </c>
      <c r="E77" s="60"/>
      <c r="F77" s="61">
        <f>D77*E77</f>
        <v>0</v>
      </c>
    </row>
    <row r="78" spans="1:6" x14ac:dyDescent="0.25">
      <c r="B78" s="10"/>
      <c r="C78" s="28"/>
      <c r="E78" s="60"/>
      <c r="F78" s="61"/>
    </row>
    <row r="79" spans="1:6" x14ac:dyDescent="0.25">
      <c r="E79" s="60"/>
      <c r="F79" s="61"/>
    </row>
    <row r="80" spans="1:6" ht="39.6" x14ac:dyDescent="0.25">
      <c r="A80" s="34">
        <v>4</v>
      </c>
      <c r="B80" s="27" t="s">
        <v>36</v>
      </c>
      <c r="C80" s="28"/>
      <c r="E80" s="60"/>
      <c r="F80" s="61"/>
    </row>
    <row r="81" spans="1:6" x14ac:dyDescent="0.25">
      <c r="A81" s="34"/>
      <c r="B81" s="10"/>
      <c r="C81" s="28" t="s">
        <v>25</v>
      </c>
      <c r="D81" s="4">
        <v>1</v>
      </c>
      <c r="E81" s="60"/>
      <c r="F81" s="61">
        <f>D81*E81</f>
        <v>0</v>
      </c>
    </row>
    <row r="82" spans="1:6" x14ac:dyDescent="0.25">
      <c r="A82" s="34"/>
      <c r="B82" s="10"/>
      <c r="C82" s="28"/>
      <c r="E82" s="60"/>
      <c r="F82" s="61"/>
    </row>
    <row r="83" spans="1:6" x14ac:dyDescent="0.25">
      <c r="E83" s="60"/>
      <c r="F83" s="61"/>
    </row>
    <row r="84" spans="1:6" ht="26.4" x14ac:dyDescent="0.25">
      <c r="A84" s="34">
        <v>5</v>
      </c>
      <c r="B84" s="27" t="s">
        <v>37</v>
      </c>
      <c r="E84" s="60"/>
      <c r="F84" s="61"/>
    </row>
    <row r="85" spans="1:6" x14ac:dyDescent="0.25">
      <c r="B85" s="10"/>
      <c r="C85" s="28" t="s">
        <v>25</v>
      </c>
      <c r="D85" s="4">
        <v>1</v>
      </c>
      <c r="E85" s="60"/>
      <c r="F85" s="61">
        <f>D85*E85</f>
        <v>0</v>
      </c>
    </row>
    <row r="86" spans="1:6" x14ac:dyDescent="0.25">
      <c r="B86" s="10"/>
      <c r="C86" s="28"/>
      <c r="E86" s="60"/>
      <c r="F86" s="61"/>
    </row>
    <row r="87" spans="1:6" x14ac:dyDescent="0.25">
      <c r="B87" s="10"/>
      <c r="C87" s="28"/>
      <c r="E87" s="60"/>
      <c r="F87" s="61"/>
    </row>
    <row r="88" spans="1:6" x14ac:dyDescent="0.25">
      <c r="A88" s="19"/>
      <c r="B88" s="20"/>
      <c r="C88" s="21"/>
      <c r="D88" s="22"/>
      <c r="E88" s="64"/>
      <c r="F88" s="65"/>
    </row>
    <row r="89" spans="1:6" x14ac:dyDescent="0.25">
      <c r="A89" s="23"/>
      <c r="B89" s="37" t="s">
        <v>27</v>
      </c>
      <c r="C89" s="24"/>
      <c r="D89" s="25"/>
      <c r="E89" s="66"/>
      <c r="F89" s="67">
        <f>F64+F68+F69+F70+F71+F72+F73+F77+F81+F85</f>
        <v>0</v>
      </c>
    </row>
    <row r="90" spans="1:6" x14ac:dyDescent="0.25">
      <c r="E90" s="60"/>
      <c r="F90" s="61"/>
    </row>
    <row r="91" spans="1:6" x14ac:dyDescent="0.25">
      <c r="B91" s="17" t="s">
        <v>65</v>
      </c>
      <c r="E91" s="60"/>
      <c r="F91" s="61"/>
    </row>
    <row r="92" spans="1:6" x14ac:dyDescent="0.25">
      <c r="B92" s="17"/>
      <c r="E92" s="60"/>
      <c r="F92" s="61"/>
    </row>
    <row r="93" spans="1:6" ht="39.6" x14ac:dyDescent="0.25">
      <c r="A93" s="1">
        <v>1</v>
      </c>
      <c r="B93" s="27" t="s">
        <v>38</v>
      </c>
      <c r="E93" s="60"/>
      <c r="F93" s="61"/>
    </row>
    <row r="94" spans="1:6" x14ac:dyDescent="0.25">
      <c r="B94" s="10"/>
      <c r="C94" s="3" t="s">
        <v>8</v>
      </c>
      <c r="D94" s="4">
        <v>16.25</v>
      </c>
      <c r="E94" s="60"/>
      <c r="F94" s="61">
        <f>D94*E94</f>
        <v>0</v>
      </c>
    </row>
    <row r="95" spans="1:6" x14ac:dyDescent="0.25">
      <c r="B95" s="10"/>
      <c r="E95" s="60"/>
      <c r="F95" s="61"/>
    </row>
    <row r="96" spans="1:6" x14ac:dyDescent="0.25">
      <c r="B96" s="17"/>
      <c r="E96" s="60"/>
      <c r="F96" s="61"/>
    </row>
    <row r="97" spans="1:6" ht="39.6" x14ac:dyDescent="0.25">
      <c r="A97" s="1">
        <v>2</v>
      </c>
      <c r="B97" s="27" t="s">
        <v>39</v>
      </c>
      <c r="E97" s="60"/>
      <c r="F97" s="61"/>
    </row>
    <row r="98" spans="1:6" x14ac:dyDescent="0.25">
      <c r="B98" s="10" t="s">
        <v>35</v>
      </c>
      <c r="C98" s="3" t="s">
        <v>8</v>
      </c>
      <c r="D98" s="4">
        <v>13</v>
      </c>
      <c r="E98" s="60"/>
      <c r="F98" s="61">
        <f>D98*E98</f>
        <v>0</v>
      </c>
    </row>
    <row r="99" spans="1:6" x14ac:dyDescent="0.25">
      <c r="B99" s="27"/>
      <c r="E99" s="60"/>
      <c r="F99" s="61"/>
    </row>
    <row r="100" spans="1:6" ht="39.6" x14ac:dyDescent="0.25">
      <c r="A100" s="1">
        <v>3</v>
      </c>
      <c r="B100" s="27" t="s">
        <v>40</v>
      </c>
      <c r="E100" s="60"/>
      <c r="F100" s="61"/>
    </row>
    <row r="101" spans="1:6" x14ac:dyDescent="0.25">
      <c r="B101" s="31"/>
      <c r="C101" s="3" t="s">
        <v>8</v>
      </c>
      <c r="D101" s="4">
        <v>25</v>
      </c>
      <c r="E101" s="60"/>
      <c r="F101" s="61">
        <f>D101*E101</f>
        <v>0</v>
      </c>
    </row>
    <row r="102" spans="1:6" x14ac:dyDescent="0.25">
      <c r="B102" s="27"/>
      <c r="E102" s="60"/>
      <c r="F102" s="61"/>
    </row>
    <row r="103" spans="1:6" ht="26.4" x14ac:dyDescent="0.25">
      <c r="A103" s="1">
        <v>4</v>
      </c>
      <c r="B103" s="27" t="s">
        <v>41</v>
      </c>
      <c r="E103" s="60"/>
      <c r="F103" s="61"/>
    </row>
    <row r="104" spans="1:6" x14ac:dyDescent="0.25">
      <c r="B104" s="31"/>
      <c r="C104" s="28" t="s">
        <v>25</v>
      </c>
      <c r="D104" s="4">
        <v>6</v>
      </c>
      <c r="E104" s="60"/>
      <c r="F104" s="61">
        <f>D104*E104</f>
        <v>0</v>
      </c>
    </row>
    <row r="105" spans="1:6" x14ac:dyDescent="0.25">
      <c r="B105" s="27"/>
      <c r="E105" s="60"/>
      <c r="F105" s="61"/>
    </row>
    <row r="106" spans="1:6" x14ac:dyDescent="0.25">
      <c r="B106" s="27"/>
      <c r="E106" s="60"/>
      <c r="F106" s="61"/>
    </row>
    <row r="107" spans="1:6" x14ac:dyDescent="0.25">
      <c r="A107" s="19"/>
      <c r="B107" s="20"/>
      <c r="C107" s="21"/>
      <c r="D107" s="22"/>
      <c r="E107" s="64"/>
      <c r="F107" s="65"/>
    </row>
    <row r="108" spans="1:6" x14ac:dyDescent="0.25">
      <c r="A108" s="23"/>
      <c r="B108" s="37" t="s">
        <v>66</v>
      </c>
      <c r="C108" s="24"/>
      <c r="D108" s="25"/>
      <c r="E108" s="66"/>
      <c r="F108" s="67">
        <f>F94+F98+F101+F104</f>
        <v>0</v>
      </c>
    </row>
    <row r="109" spans="1:6" x14ac:dyDescent="0.25">
      <c r="B109" s="27"/>
      <c r="E109" s="60"/>
      <c r="F109" s="61"/>
    </row>
    <row r="110" spans="1:6" x14ac:dyDescent="0.25">
      <c r="B110" s="17" t="s">
        <v>68</v>
      </c>
      <c r="E110" s="60"/>
      <c r="F110" s="61"/>
    </row>
    <row r="111" spans="1:6" x14ac:dyDescent="0.25">
      <c r="B111" s="27"/>
      <c r="E111" s="60"/>
      <c r="F111" s="61"/>
    </row>
    <row r="112" spans="1:6" x14ac:dyDescent="0.25">
      <c r="B112" s="27"/>
      <c r="E112" s="60"/>
      <c r="F112" s="61"/>
    </row>
    <row r="113" spans="1:6" ht="145.19999999999999" x14ac:dyDescent="0.25">
      <c r="A113" s="1" t="s">
        <v>24</v>
      </c>
      <c r="B113" s="45" t="s">
        <v>67</v>
      </c>
      <c r="E113" s="60"/>
      <c r="F113" s="61"/>
    </row>
    <row r="114" spans="1:6" x14ac:dyDescent="0.25">
      <c r="A114" s="46"/>
      <c r="B114" s="35" t="s">
        <v>69</v>
      </c>
      <c r="C114" s="47" t="s">
        <v>70</v>
      </c>
      <c r="D114" s="48">
        <v>20</v>
      </c>
      <c r="E114" s="70"/>
      <c r="F114" s="71">
        <f t="shared" ref="F114:F115" si="1">SUM(D114*E114)</f>
        <v>0</v>
      </c>
    </row>
    <row r="115" spans="1:6" x14ac:dyDescent="0.25">
      <c r="A115" s="46"/>
      <c r="B115" s="35" t="s">
        <v>71</v>
      </c>
      <c r="C115" s="47" t="s">
        <v>70</v>
      </c>
      <c r="D115" s="48">
        <v>10</v>
      </c>
      <c r="E115" s="70"/>
      <c r="F115" s="71">
        <f t="shared" si="1"/>
        <v>0</v>
      </c>
    </row>
    <row r="116" spans="1:6" x14ac:dyDescent="0.25">
      <c r="B116" s="27"/>
      <c r="E116" s="60"/>
      <c r="F116" s="61"/>
    </row>
    <row r="117" spans="1:6" x14ac:dyDescent="0.25">
      <c r="B117" s="27"/>
      <c r="E117" s="60"/>
      <c r="F117" s="61"/>
    </row>
    <row r="118" spans="1:6" x14ac:dyDescent="0.25">
      <c r="B118" s="27"/>
      <c r="E118" s="60"/>
      <c r="F118" s="61"/>
    </row>
    <row r="119" spans="1:6" ht="52.8" x14ac:dyDescent="0.25">
      <c r="A119" s="1" t="s">
        <v>26</v>
      </c>
      <c r="B119" s="49" t="s">
        <v>72</v>
      </c>
      <c r="E119" s="60"/>
      <c r="F119" s="61"/>
    </row>
    <row r="120" spans="1:6" x14ac:dyDescent="0.25">
      <c r="B120" s="27"/>
      <c r="E120" s="60"/>
      <c r="F120" s="61"/>
    </row>
    <row r="121" spans="1:6" x14ac:dyDescent="0.25">
      <c r="A121" s="50"/>
      <c r="B121" s="51" t="s">
        <v>73</v>
      </c>
      <c r="C121" s="47" t="s">
        <v>70</v>
      </c>
      <c r="D121" s="48">
        <v>5</v>
      </c>
      <c r="E121" s="70"/>
      <c r="F121" s="71">
        <f>SUM(D121*E121)</f>
        <v>0</v>
      </c>
    </row>
    <row r="122" spans="1:6" x14ac:dyDescent="0.25">
      <c r="A122" s="50"/>
      <c r="B122" s="51" t="s">
        <v>74</v>
      </c>
      <c r="C122" s="47" t="s">
        <v>70</v>
      </c>
      <c r="D122" s="48">
        <v>25</v>
      </c>
      <c r="E122" s="70"/>
      <c r="F122" s="71">
        <f>SUM(D122*E122)</f>
        <v>0</v>
      </c>
    </row>
    <row r="123" spans="1:6" x14ac:dyDescent="0.25">
      <c r="A123" s="19"/>
      <c r="B123" s="20"/>
      <c r="C123" s="21"/>
      <c r="D123" s="22"/>
      <c r="E123" s="64"/>
      <c r="F123" s="65"/>
    </row>
    <row r="124" spans="1:6" x14ac:dyDescent="0.25">
      <c r="A124" s="23"/>
      <c r="B124" s="37" t="s">
        <v>75</v>
      </c>
      <c r="C124" s="24"/>
      <c r="D124" s="25"/>
      <c r="E124" s="66"/>
      <c r="F124" s="67">
        <f>F114+F115+F121+F122</f>
        <v>0</v>
      </c>
    </row>
    <row r="125" spans="1:6" x14ac:dyDescent="0.25">
      <c r="B125" s="27"/>
    </row>
    <row r="126" spans="1:6" x14ac:dyDescent="0.25">
      <c r="B126" s="27"/>
    </row>
    <row r="127" spans="1:6" x14ac:dyDescent="0.25">
      <c r="B127" s="27"/>
    </row>
    <row r="128" spans="1:6" x14ac:dyDescent="0.25">
      <c r="B128" s="27"/>
    </row>
    <row r="129" spans="1:6" x14ac:dyDescent="0.25">
      <c r="B129" s="27"/>
    </row>
    <row r="130" spans="1:6" ht="17.399999999999999" x14ac:dyDescent="0.25">
      <c r="A130" s="59" t="s">
        <v>42</v>
      </c>
      <c r="B130" s="59"/>
      <c r="C130" s="59"/>
      <c r="D130" s="59"/>
      <c r="E130" s="59"/>
      <c r="F130" s="59"/>
    </row>
    <row r="131" spans="1:6" x14ac:dyDescent="0.25">
      <c r="B131" s="27"/>
    </row>
    <row r="132" spans="1:6" x14ac:dyDescent="0.25">
      <c r="B132" s="27"/>
    </row>
    <row r="133" spans="1:6" x14ac:dyDescent="0.25">
      <c r="B133" s="27"/>
    </row>
    <row r="134" spans="1:6" x14ac:dyDescent="0.25">
      <c r="B134" s="27"/>
    </row>
    <row r="135" spans="1:6" x14ac:dyDescent="0.25">
      <c r="A135" s="41"/>
      <c r="B135" s="17" t="str">
        <f>B4</f>
        <v>1. PRIPREMNI RADOVI</v>
      </c>
      <c r="C135" s="42"/>
      <c r="D135" s="43"/>
      <c r="E135" s="72">
        <f>F15</f>
        <v>0</v>
      </c>
      <c r="F135" s="72"/>
    </row>
    <row r="136" spans="1:6" x14ac:dyDescent="0.25">
      <c r="A136" s="41"/>
      <c r="B136" s="17"/>
      <c r="C136" s="42"/>
      <c r="D136" s="43"/>
      <c r="E136" s="73"/>
      <c r="F136" s="74"/>
    </row>
    <row r="137" spans="1:6" x14ac:dyDescent="0.25">
      <c r="A137" s="41"/>
      <c r="B137" s="17" t="str">
        <f>B17</f>
        <v>2. ZEMLJANI RADOVI</v>
      </c>
      <c r="C137" s="42"/>
      <c r="D137" s="43"/>
      <c r="E137" s="72">
        <f>F34</f>
        <v>0</v>
      </c>
      <c r="F137" s="72"/>
    </row>
    <row r="138" spans="1:6" x14ac:dyDescent="0.25">
      <c r="A138" s="41"/>
      <c r="B138" s="17"/>
      <c r="C138" s="42"/>
      <c r="D138" s="43"/>
      <c r="E138" s="73"/>
      <c r="F138" s="74"/>
    </row>
    <row r="139" spans="1:6" x14ac:dyDescent="0.25">
      <c r="A139" s="41"/>
      <c r="B139" s="17" t="str">
        <f>B36</f>
        <v>3. BETONSKI I ARMIRANO-BETONSKI RADOVI</v>
      </c>
      <c r="C139" s="42"/>
      <c r="D139" s="43"/>
      <c r="E139" s="72">
        <f>F56</f>
        <v>0</v>
      </c>
      <c r="F139" s="72"/>
    </row>
    <row r="140" spans="1:6" x14ac:dyDescent="0.25">
      <c r="A140" s="41"/>
      <c r="B140" s="17"/>
      <c r="C140" s="42"/>
      <c r="D140" s="43"/>
      <c r="E140" s="73"/>
      <c r="F140" s="74"/>
    </row>
    <row r="141" spans="1:6" x14ac:dyDescent="0.25">
      <c r="A141" s="41"/>
      <c r="B141" s="17" t="str">
        <f>B59</f>
        <v>4. MONTAŽERSKI RADOVI</v>
      </c>
      <c r="C141" s="42"/>
      <c r="D141" s="43"/>
      <c r="E141" s="72">
        <f>F89</f>
        <v>0</v>
      </c>
      <c r="F141" s="72"/>
    </row>
    <row r="142" spans="1:6" x14ac:dyDescent="0.25">
      <c r="A142" s="41"/>
      <c r="B142" s="17"/>
      <c r="C142" s="42"/>
      <c r="D142" s="43"/>
      <c r="E142" s="73"/>
      <c r="F142" s="74"/>
    </row>
    <row r="143" spans="1:6" x14ac:dyDescent="0.25">
      <c r="A143" s="52"/>
      <c r="B143" s="53" t="str">
        <f>B91</f>
        <v>5. LIMARSKI RADOVI</v>
      </c>
      <c r="C143" s="54"/>
      <c r="D143" s="18"/>
      <c r="E143" s="75">
        <f>F108</f>
        <v>0</v>
      </c>
      <c r="F143" s="75"/>
    </row>
    <row r="144" spans="1:6" x14ac:dyDescent="0.25">
      <c r="A144" s="52"/>
      <c r="B144" s="53"/>
      <c r="C144" s="54"/>
      <c r="D144" s="18"/>
      <c r="E144" s="76"/>
      <c r="F144" s="76"/>
    </row>
    <row r="145" spans="1:6" x14ac:dyDescent="0.25">
      <c r="A145" s="52"/>
      <c r="B145" s="53" t="str">
        <f>B110</f>
        <v>6. VODOVOD I KANALIZACIJA</v>
      </c>
      <c r="C145" s="54"/>
      <c r="D145" s="18"/>
      <c r="E145" s="76"/>
      <c r="F145" s="76">
        <f>F124</f>
        <v>0</v>
      </c>
    </row>
    <row r="146" spans="1:6" x14ac:dyDescent="0.25">
      <c r="A146" s="52"/>
      <c r="B146" s="53"/>
      <c r="C146" s="54"/>
      <c r="D146" s="18"/>
      <c r="E146" s="76"/>
      <c r="F146" s="76"/>
    </row>
    <row r="147" spans="1:6" x14ac:dyDescent="0.25">
      <c r="A147" s="19"/>
      <c r="B147" s="55"/>
      <c r="C147" s="21"/>
      <c r="D147" s="22"/>
      <c r="E147" s="64"/>
      <c r="F147" s="65"/>
    </row>
    <row r="148" spans="1:6" x14ac:dyDescent="0.25">
      <c r="A148" s="23"/>
      <c r="B148" s="37" t="s">
        <v>43</v>
      </c>
      <c r="C148" s="24"/>
      <c r="D148" s="25"/>
      <c r="E148" s="77">
        <f>E135+E137+E139+E141+E143+F145</f>
        <v>0</v>
      </c>
      <c r="F148" s="77"/>
    </row>
    <row r="149" spans="1:6" x14ac:dyDescent="0.25">
      <c r="B149" s="17"/>
      <c r="E149" s="60"/>
      <c r="F149" s="61"/>
    </row>
    <row r="150" spans="1:6" x14ac:dyDescent="0.25">
      <c r="A150" s="23"/>
      <c r="B150" s="37" t="s">
        <v>77</v>
      </c>
      <c r="C150" s="24"/>
      <c r="D150" s="25"/>
      <c r="E150" s="77">
        <f>E148*0.25</f>
        <v>0</v>
      </c>
      <c r="F150" s="77"/>
    </row>
    <row r="151" spans="1:6" x14ac:dyDescent="0.25">
      <c r="B151" s="17"/>
      <c r="E151" s="60"/>
      <c r="F151" s="61"/>
    </row>
    <row r="152" spans="1:6" x14ac:dyDescent="0.25">
      <c r="A152" s="23"/>
      <c r="B152" s="37" t="s">
        <v>44</v>
      </c>
      <c r="C152" s="24"/>
      <c r="D152" s="25"/>
      <c r="E152" s="77">
        <f>E148+E150</f>
        <v>0</v>
      </c>
      <c r="F152" s="77"/>
    </row>
    <row r="153" spans="1:6" x14ac:dyDescent="0.25">
      <c r="B153" s="27"/>
    </row>
    <row r="154" spans="1:6" x14ac:dyDescent="0.25">
      <c r="B154" s="27"/>
    </row>
    <row r="155" spans="1:6" x14ac:dyDescent="0.25">
      <c r="B155" s="27"/>
    </row>
    <row r="156" spans="1:6" x14ac:dyDescent="0.25">
      <c r="B156" s="27" t="s">
        <v>76</v>
      </c>
    </row>
    <row r="157" spans="1:6" x14ac:dyDescent="0.25">
      <c r="B157" s="27"/>
    </row>
    <row r="158" spans="1:6" x14ac:dyDescent="0.25">
      <c r="B158" s="27"/>
    </row>
    <row r="159" spans="1:6" x14ac:dyDescent="0.25">
      <c r="B159" s="27"/>
    </row>
    <row r="160" spans="1:6" x14ac:dyDescent="0.25">
      <c r="B160" s="27"/>
    </row>
    <row r="161" spans="1:6" x14ac:dyDescent="0.25">
      <c r="B161" s="27"/>
    </row>
    <row r="162" spans="1:6" x14ac:dyDescent="0.25">
      <c r="B162" s="27"/>
    </row>
    <row r="163" spans="1:6" x14ac:dyDescent="0.25">
      <c r="B163" s="36"/>
      <c r="D163" s="57" t="s">
        <v>5</v>
      </c>
      <c r="E163" s="57"/>
      <c r="F163" s="57"/>
    </row>
    <row r="164" spans="1:6" x14ac:dyDescent="0.25">
      <c r="B164" s="36"/>
    </row>
    <row r="165" spans="1:6" x14ac:dyDescent="0.25">
      <c r="B165" s="27"/>
      <c r="D165" s="25"/>
      <c r="E165" s="25"/>
      <c r="F165" s="26"/>
    </row>
    <row r="166" spans="1:6" x14ac:dyDescent="0.25">
      <c r="D166" s="58" t="s">
        <v>6</v>
      </c>
      <c r="E166" s="58"/>
      <c r="F166" s="58"/>
    </row>
    <row r="167" spans="1:6" x14ac:dyDescent="0.25">
      <c r="A167" s="9"/>
      <c r="B167" s="10"/>
      <c r="C167" s="6"/>
      <c r="D167" s="7"/>
      <c r="E167" s="7"/>
      <c r="F167" s="8"/>
    </row>
    <row r="168" spans="1:6" x14ac:dyDescent="0.25">
      <c r="A168" s="9"/>
      <c r="B168" s="10"/>
      <c r="C168" s="6"/>
      <c r="D168" s="7"/>
      <c r="E168" s="7"/>
      <c r="F168" s="8"/>
    </row>
    <row r="169" spans="1:6" x14ac:dyDescent="0.25">
      <c r="A169" s="9"/>
      <c r="B169" s="10"/>
      <c r="C169" s="6"/>
      <c r="D169" s="7"/>
      <c r="E169" s="7"/>
      <c r="F169" s="8"/>
    </row>
    <row r="170" spans="1:6" x14ac:dyDescent="0.25">
      <c r="A170" s="9"/>
      <c r="B170" s="10"/>
      <c r="C170" s="6"/>
      <c r="D170" s="7"/>
      <c r="E170" s="7"/>
      <c r="F170" s="8"/>
    </row>
    <row r="171" spans="1:6" x14ac:dyDescent="0.25">
      <c r="A171" s="9"/>
      <c r="B171" s="10"/>
      <c r="C171" s="6"/>
      <c r="D171" s="7"/>
      <c r="E171" s="7"/>
      <c r="F171" s="8"/>
    </row>
    <row r="172" spans="1:6" x14ac:dyDescent="0.25">
      <c r="A172" s="9"/>
      <c r="B172" s="10"/>
      <c r="C172" s="6"/>
      <c r="D172" s="7"/>
      <c r="E172" s="7"/>
      <c r="F172" s="8"/>
    </row>
    <row r="173" spans="1:6" x14ac:dyDescent="0.25">
      <c r="A173" s="9"/>
      <c r="B173" s="10"/>
      <c r="C173" s="6"/>
      <c r="D173" s="7"/>
      <c r="E173" s="7"/>
      <c r="F173" s="8"/>
    </row>
    <row r="174" spans="1:6" x14ac:dyDescent="0.25">
      <c r="A174" s="9"/>
      <c r="B174" s="10"/>
      <c r="C174" s="6"/>
      <c r="D174" s="7"/>
      <c r="E174" s="7"/>
      <c r="F174" s="8"/>
    </row>
    <row r="175" spans="1:6" x14ac:dyDescent="0.25">
      <c r="A175" s="9"/>
      <c r="B175" s="10"/>
      <c r="C175" s="6"/>
      <c r="D175" s="7"/>
      <c r="E175" s="7"/>
      <c r="F175" s="8"/>
    </row>
    <row r="176" spans="1:6" x14ac:dyDescent="0.25">
      <c r="A176" s="9"/>
      <c r="B176" s="10"/>
      <c r="C176" s="6"/>
      <c r="D176" s="7"/>
      <c r="E176" s="7"/>
      <c r="F176" s="8"/>
    </row>
    <row r="177" spans="1:6" x14ac:dyDescent="0.25">
      <c r="A177" s="9"/>
      <c r="B177" s="10"/>
      <c r="C177" s="6"/>
      <c r="D177" s="7"/>
      <c r="E177" s="7"/>
      <c r="F177" s="8"/>
    </row>
    <row r="178" spans="1:6" x14ac:dyDescent="0.25">
      <c r="A178" s="9"/>
      <c r="B178" s="10"/>
      <c r="C178" s="6"/>
      <c r="D178" s="7"/>
      <c r="E178" s="7"/>
      <c r="F178" s="8"/>
    </row>
    <row r="179" spans="1:6" x14ac:dyDescent="0.25">
      <c r="A179" s="9"/>
      <c r="B179" s="10"/>
      <c r="C179" s="6"/>
      <c r="D179" s="7"/>
      <c r="E179" s="7"/>
      <c r="F179" s="8"/>
    </row>
    <row r="180" spans="1:6" x14ac:dyDescent="0.25">
      <c r="A180" s="9"/>
      <c r="B180" s="10"/>
      <c r="C180" s="6"/>
      <c r="D180" s="7"/>
      <c r="E180" s="7"/>
      <c r="F180" s="8"/>
    </row>
    <row r="181" spans="1:6" x14ac:dyDescent="0.25">
      <c r="A181" s="9"/>
      <c r="B181" s="10"/>
      <c r="C181" s="6"/>
      <c r="D181" s="7"/>
      <c r="E181" s="7"/>
      <c r="F181" s="8"/>
    </row>
    <row r="182" spans="1:6" x14ac:dyDescent="0.25">
      <c r="A182" s="9"/>
      <c r="B182" s="10"/>
      <c r="C182" s="6"/>
      <c r="D182" s="7"/>
      <c r="E182" s="7"/>
      <c r="F182" s="8"/>
    </row>
    <row r="183" spans="1:6" x14ac:dyDescent="0.25">
      <c r="A183" s="9"/>
      <c r="B183" s="10"/>
      <c r="C183" s="6"/>
      <c r="D183" s="7"/>
      <c r="E183" s="7"/>
      <c r="F183" s="8"/>
    </row>
    <row r="184" spans="1:6" x14ac:dyDescent="0.25">
      <c r="A184" s="9"/>
      <c r="B184" s="10"/>
      <c r="C184" s="6"/>
      <c r="D184" s="7"/>
      <c r="E184" s="7"/>
      <c r="F184" s="8"/>
    </row>
    <row r="185" spans="1:6" x14ac:dyDescent="0.25">
      <c r="A185" s="9"/>
      <c r="B185" s="10"/>
      <c r="C185" s="6"/>
      <c r="D185" s="7"/>
      <c r="E185" s="7"/>
      <c r="F185" s="8"/>
    </row>
  </sheetData>
  <sheetProtection selectLockedCells="1" selectUnlockedCells="1"/>
  <mergeCells count="12">
    <mergeCell ref="A1:F1"/>
    <mergeCell ref="D163:F163"/>
    <mergeCell ref="D166:F166"/>
    <mergeCell ref="A130:F130"/>
    <mergeCell ref="E135:F135"/>
    <mergeCell ref="E137:F137"/>
    <mergeCell ref="E139:F139"/>
    <mergeCell ref="E141:F141"/>
    <mergeCell ref="E143:F143"/>
    <mergeCell ref="E148:F148"/>
    <mergeCell ref="E150:F150"/>
    <mergeCell ref="E152:F152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Hala nova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Saša B</dc:creator>
  <cp:lastModifiedBy>vla</cp:lastModifiedBy>
  <cp:lastPrinted>2023-06-19T11:34:36Z</cp:lastPrinted>
  <dcterms:created xsi:type="dcterms:W3CDTF">2000-07-27T22:23:01Z</dcterms:created>
  <dcterms:modified xsi:type="dcterms:W3CDTF">2023-06-29T14:36:11Z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TC062071001050</vt:lpwstr>
  </property>
</Properties>
</file>